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445" windowHeight="6075" firstSheet="11" activeTab="14"/>
  </bookViews>
  <sheets>
    <sheet name="KWRNFJ" sheetId="1" state="hidden" r:id="rId1"/>
    <sheet name="RNYNOL" sheetId="2" state="hidden" r:id="rId2"/>
    <sheet name="XMNCNV" sheetId="3" state="hidden" r:id="rId3"/>
    <sheet name="YTFSTZ" sheetId="4" state="hidden" r:id="rId4"/>
    <sheet name="QKZJVV" sheetId="5" state="hidden" r:id="rId5"/>
    <sheet name="QOOXVM" sheetId="6" state="hidden" r:id="rId6"/>
    <sheet name="MZWSQQ" sheetId="7" state="hidden" r:id="rId7"/>
    <sheet name="PQTTQS" sheetId="8" state="hidden" r:id="rId8"/>
    <sheet name="全市收入执行" sheetId="9" r:id="rId9"/>
    <sheet name="全市支出执行" sheetId="10" r:id="rId10"/>
    <sheet name="市级收入执行" sheetId="11" r:id="rId11"/>
    <sheet name="市级支出执行" sheetId="12" r:id="rId12"/>
    <sheet name="全市政府性基金收入执行" sheetId="13" r:id="rId13"/>
    <sheet name="全市政府性基金支出执行" sheetId="14" r:id="rId14"/>
    <sheet name="市级政府性基金收入执行" sheetId="15" r:id="rId15"/>
    <sheet name="市级政府性基金支出执行" sheetId="16" r:id="rId16"/>
    <sheet name="SMNNMY" sheetId="17" state="hidden" r:id="rId17"/>
  </sheets>
  <definedNames>
    <definedName name="_xlnm.Print_Area" localSheetId="13">'全市政府性基金支出执行'!$A$1:$G$27</definedName>
  </definedNames>
  <calcPr fullCalcOnLoad="1"/>
</workbook>
</file>

<file path=xl/sharedStrings.xml><?xml version="1.0" encoding="utf-8"?>
<sst xmlns="http://schemas.openxmlformats.org/spreadsheetml/2006/main" count="269" uniqueCount="133">
  <si>
    <t>单位：万元</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</si>
  <si>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</si>
  <si>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</si>
  <si>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</si>
  <si>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</si>
  <si>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</si>
  <si>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</si>
  <si>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</si>
  <si>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</si>
  <si>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</si>
  <si>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</si>
  <si>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</si>
  <si>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契税</t>
  </si>
  <si>
    <t>二、非税收入</t>
  </si>
  <si>
    <t xml:space="preserve">    专项收入</t>
  </si>
  <si>
    <t xml:space="preserve">    罚没收入</t>
  </si>
  <si>
    <t xml:space="preserve">    国有资本经营收入</t>
  </si>
  <si>
    <t xml:space="preserve">    其他收入</t>
  </si>
  <si>
    <t>表2</t>
  </si>
  <si>
    <t>本年收入合计</t>
  </si>
  <si>
    <t xml:space="preserve">    耕地占用税</t>
  </si>
  <si>
    <t xml:space="preserve">    国有资源有偿使用收入</t>
  </si>
  <si>
    <t>功能支出项目</t>
  </si>
  <si>
    <t>本年支出合计</t>
  </si>
  <si>
    <t>表4</t>
  </si>
  <si>
    <t xml:space="preserve">    车船税</t>
  </si>
  <si>
    <t xml:space="preserve">    行政事业性收费收入</t>
  </si>
  <si>
    <t>占预算%</t>
  </si>
  <si>
    <t>上年同期</t>
  </si>
  <si>
    <t>增长%</t>
  </si>
  <si>
    <t>表3</t>
  </si>
  <si>
    <t>单位：万元</t>
  </si>
  <si>
    <t>备  注</t>
  </si>
  <si>
    <t>本年收入合计</t>
  </si>
  <si>
    <t>上年同期</t>
  </si>
  <si>
    <t>增长%</t>
  </si>
  <si>
    <t>一、散装水泥专项资金收入</t>
  </si>
  <si>
    <t>二、新型墙体材料专项基金收入</t>
  </si>
  <si>
    <t>表1</t>
  </si>
  <si>
    <t>占预算%</t>
  </si>
  <si>
    <t>上半年
执行数</t>
  </si>
  <si>
    <t>表5</t>
  </si>
  <si>
    <t>表6</t>
  </si>
  <si>
    <t>十六、援助其他地区支出</t>
  </si>
  <si>
    <t>十八、住房保障支出</t>
  </si>
  <si>
    <t>二十、预备费</t>
  </si>
  <si>
    <t>表7</t>
  </si>
  <si>
    <t>表8</t>
  </si>
  <si>
    <t>年  度
预算数</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</si>
  <si>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</si>
  <si>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</si>
  <si>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</si>
  <si>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</si>
  <si>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</si>
  <si>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</si>
  <si>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</si>
  <si>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</si>
  <si>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</si>
  <si>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</si>
  <si>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</si>
  <si>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</si>
  <si>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</si>
  <si>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</si>
  <si>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</si>
  <si>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十七、国土资源气象等支出</t>
  </si>
  <si>
    <t>十九、粮油物资储备支出</t>
  </si>
  <si>
    <t xml:space="preserve">    政府住房基金收入</t>
  </si>
  <si>
    <t>二十一、其他支出</t>
  </si>
  <si>
    <t>二十二、债务付息支出</t>
  </si>
  <si>
    <t>二十三、债务发行费用支出</t>
  </si>
  <si>
    <t>三、政府住房基金收入</t>
  </si>
  <si>
    <t>四、城市公用事业附加收入</t>
  </si>
  <si>
    <t>五、国有土地收益基金收入</t>
  </si>
  <si>
    <t>六、农业土地开发资金收入</t>
  </si>
  <si>
    <t>七、国有土地使用权出让收入</t>
  </si>
  <si>
    <t>八、彩票公益金收入</t>
  </si>
  <si>
    <t>九、城市基础设施配套费收入</t>
  </si>
  <si>
    <t>十、污水处理费收入</t>
  </si>
  <si>
    <t>十一、彩票发行机构和彩票销售机构的业务费用</t>
  </si>
  <si>
    <t>十二、其他政府性基金收入</t>
  </si>
  <si>
    <t>可比
增长%</t>
  </si>
  <si>
    <t>2016年全市一般公共预算收入上半年执行情况表</t>
  </si>
  <si>
    <t>上年5-6月份收入由地方分享25%调整为50%</t>
  </si>
  <si>
    <t>直比
增长%</t>
  </si>
  <si>
    <t>国内增值税</t>
  </si>
  <si>
    <t>改征增值税</t>
  </si>
  <si>
    <t>上年5-6月份收入由地方分享100%调整为50%</t>
  </si>
  <si>
    <t>备注：1、直比增长%为自然口径，未考虑营改增试点全面推开后增值税和营业税收入体制划分改变的因素。
      2、可比增长%为可比口径，按照5-6月份增值税和营业税收入体制划分改变的口径进行统一调整。</t>
  </si>
  <si>
    <t>2016年从政府性基金新纳入一般公共预算管理</t>
  </si>
  <si>
    <t>2016年全市一般公共预算支出上半年执行情况表</t>
  </si>
  <si>
    <t>收入项目</t>
  </si>
  <si>
    <t>动支的预备费相应增列其他功能支出科目</t>
  </si>
  <si>
    <r>
      <t xml:space="preserve">         </t>
    </r>
    <r>
      <rPr>
        <sz val="10"/>
        <rFont val="宋体"/>
        <family val="0"/>
      </rPr>
      <t>国有资源有偿使用收入</t>
    </r>
  </si>
  <si>
    <t>备注：1、直比增长%为自然口径，未考虑营改增试点全面推开后增值税和营业税收入体制划分改变的因素。
      2、可比增长%为可比口径，按照5-6月份增值税和营业税收入体制划分改变的口径进行统一调整。
      3、市级国有资本经营预算单独编列，不在一般公共预算反映。</t>
  </si>
  <si>
    <t>2016年市级一般公共预算收入上半年执行情况表</t>
  </si>
  <si>
    <t>备    注</t>
  </si>
  <si>
    <t>上年同期历年结存收入集中入库数额较大</t>
  </si>
  <si>
    <t>上年结存收入在今年集中入库</t>
  </si>
  <si>
    <t>2016年市级一般公共预算支出上半年执行情况表</t>
  </si>
  <si>
    <t>主要是庄里水库建设专款增加的支出</t>
  </si>
  <si>
    <r>
      <t>项</t>
    </r>
    <r>
      <rPr>
        <sz val="11"/>
        <rFont val="Times New Roman"/>
        <family val="1"/>
      </rPr>
      <t xml:space="preserve">          </t>
    </r>
    <r>
      <rPr>
        <sz val="11"/>
        <rFont val="宋体"/>
        <family val="0"/>
      </rPr>
      <t>目</t>
    </r>
  </si>
  <si>
    <t>2016年全市政府性基金收入上半年执行情况表</t>
  </si>
  <si>
    <t>从2016年2月1日起停征</t>
  </si>
  <si>
    <t>从2016年起纳入一般公共预算收入管理</t>
  </si>
  <si>
    <t>一、社会保障和就业</t>
  </si>
  <si>
    <t xml:space="preserve">     大中型水库移民后期扶持基金支出</t>
  </si>
  <si>
    <t xml:space="preserve">     小型水库移民扶助基金支出</t>
  </si>
  <si>
    <t>二、城乡社区事务</t>
  </si>
  <si>
    <t xml:space="preserve">     政府住房基金支出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</si>
  <si>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</si>
  <si>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</si>
  <si>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</si>
  <si>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</si>
  <si>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</si>
  <si>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</si>
  <si>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</si>
  <si>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三、资源勘探电力信息等事务</t>
  </si>
  <si>
    <t xml:space="preserve">     散装水泥专项资金及对应专项债务收入安排的支出</t>
  </si>
  <si>
    <t xml:space="preserve">     新型墙体材料专项基金及对应专项债务收入安排的支出</t>
  </si>
  <si>
    <t>四、商业服务业等事务</t>
  </si>
  <si>
    <t>五、其他支出</t>
  </si>
  <si>
    <t xml:space="preserve">     其他政府性基金及对应专项债务收入安排的支出</t>
  </si>
  <si>
    <t xml:space="preserve">     彩票发行销售机构业务费安排的支出</t>
  </si>
  <si>
    <t xml:space="preserve">     彩票公益金及对应专项债务收入安排的支出</t>
  </si>
  <si>
    <t>六、债务付息支出</t>
  </si>
  <si>
    <t>七、债务发行费用支出</t>
  </si>
  <si>
    <t>本年支出合计</t>
  </si>
  <si>
    <t>2016年全市政府性基金支出上半年执行情况表</t>
  </si>
  <si>
    <t>2016年转列一般公共预算支出</t>
  </si>
  <si>
    <t>占预算%</t>
  </si>
  <si>
    <t>2016年市级政府性基金收入上半年执行情况表</t>
  </si>
  <si>
    <t>2016年市级政府性基金支出上半年执行情况表</t>
  </si>
  <si>
    <t>备    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</si>
</sst>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_ "/>
    <numFmt numFmtId="179" formatCode="0.0"/>
    <numFmt numFmtId="180" formatCode="#,##0.0"/>
    <numFmt numFmtId="181" formatCode="&quot;$&quot;#,##0;[Red]\-&quot;$&quot;#,##0"/>
    <numFmt numFmtId="182" formatCode="&quot;$&quot;#,##0.00;[Red]\-&quot;$&quot;#,##0.00"/>
    <numFmt numFmtId="183" formatCode="0.0_ "/>
    <numFmt numFmtId="184" formatCode="#,##0.00_ "/>
    <numFmt numFmtId="185" formatCode="0.00_ "/>
    <numFmt numFmtId="186" formatCode="0.0000"/>
    <numFmt numFmtId="187" formatCode="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mmmm\ d\,\ yyyy"/>
    <numFmt numFmtId="195" formatCode="0.000000"/>
    <numFmt numFmtId="196" formatCode="0.0000000"/>
    <numFmt numFmtId="197" formatCode="0.00000000"/>
    <numFmt numFmtId="198" formatCode="0.00000"/>
    <numFmt numFmtId="199" formatCode="0.00_);[Red]\(0.00\)"/>
    <numFmt numFmtId="200" formatCode="0.0_);[Red]\(0.0\)"/>
    <numFmt numFmtId="201" formatCode="0_);[Red]\(0\)"/>
    <numFmt numFmtId="202" formatCode="&quot;是&quot;;&quot;是&quot;;&quot;否&quot;"/>
    <numFmt numFmtId="203" formatCode="&quot;真&quot;;&quot;真&quot;;&quot;假&quot;"/>
    <numFmt numFmtId="204" formatCode="&quot;开&quot;;&quot;开&quot;;&quot;关&quot;"/>
    <numFmt numFmtId="205" formatCode="#,##0.0_ "/>
    <numFmt numFmtId="206" formatCode="#,##0_ "/>
    <numFmt numFmtId="207" formatCode="0.000000000000000_);[Red]\(0.000000000000000\)"/>
    <numFmt numFmtId="208" formatCode="0.00_);\(0.00\)"/>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0.00_ ;[Red]\-0.00\ "/>
    <numFmt numFmtId="218" formatCode="[$-F400]h:mm:ss\ AM/PM"/>
    <numFmt numFmtId="219" formatCode="_ &quot;￥&quot;* #,##0.00_ ;_ &quot;￥&quot;* \-#,##0.00_ ;_ &quot;￥&quot;* \-??_ ;_ @_ "/>
    <numFmt numFmtId="220" formatCode="_ &quot;￥&quot;* #,##0_ ;_ &quot;￥&quot;* \-#,##0_ ;_ &quot;￥&quot;* \-_ ;_ @_ "/>
    <numFmt numFmtId="221" formatCode="0_ ;[Red]\-0\ "/>
    <numFmt numFmtId="222" formatCode="[$-804]yyyy&quot;年&quot;m&quot;月&quot;d&quot;日&quot;\ dddd"/>
    <numFmt numFmtId="223" formatCode="yyyy&quot;年&quot;m&quot;月&quot;d&quot;日&quot;;@"/>
    <numFmt numFmtId="224" formatCode="0.0_ ;[Red]\-0.0\ "/>
    <numFmt numFmtId="225" formatCode="0.0000_);[Red]\(0.0000\)"/>
    <numFmt numFmtId="226" formatCode="&quot;Yes&quot;;&quot;Yes&quot;;&quot;No&quot;"/>
    <numFmt numFmtId="227" formatCode="&quot;True&quot;;&quot;True&quot;;&quot;False&quot;"/>
    <numFmt numFmtId="228" formatCode="&quot;On&quot;;&quot;On&quot;;&quot;Off&quot;"/>
    <numFmt numFmtId="229" formatCode="[$€-2]\ #,##0.00_);[Red]\([$€-2]\ #,##0.00\)"/>
    <numFmt numFmtId="230" formatCode="0.00000_ "/>
    <numFmt numFmtId="231" formatCode="0.0000_ "/>
    <numFmt numFmtId="232" formatCode="0.000_ "/>
  </numFmts>
  <fonts count="34">
    <font>
      <sz val="12"/>
      <name val="宋体"/>
      <family val="0"/>
    </font>
    <font>
      <sz val="12"/>
      <name val="Courier"/>
      <family val="3"/>
    </font>
    <font>
      <sz val="12"/>
      <name val="Times New Roman"/>
      <family val="1"/>
    </font>
    <font>
      <sz val="12"/>
      <name val="Arial"/>
      <family val="2"/>
    </font>
    <font>
      <sz val="9"/>
      <name val="宋体"/>
      <family val="0"/>
    </font>
    <font>
      <b/>
      <sz val="11"/>
      <name val="宋体"/>
      <family val="0"/>
    </font>
    <font>
      <u val="single"/>
      <sz val="12"/>
      <color indexed="12"/>
      <name val="宋体"/>
      <family val="0"/>
    </font>
    <font>
      <u val="single"/>
      <sz val="12"/>
      <color indexed="36"/>
      <name val="宋体"/>
      <family val="0"/>
    </font>
    <font>
      <sz val="11"/>
      <name val="宋体"/>
      <family val="0"/>
    </font>
    <font>
      <sz val="8"/>
      <name val="宋体"/>
      <family val="0"/>
    </font>
    <font>
      <sz val="12"/>
      <name val="黑体"/>
      <family val="0"/>
    </font>
    <font>
      <b/>
      <sz val="16"/>
      <name val="华文中宋"/>
      <family val="0"/>
    </font>
    <font>
      <sz val="10"/>
      <name val="黑体"/>
      <family val="0"/>
    </font>
    <font>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华文中宋"/>
      <family val="0"/>
    </font>
    <font>
      <sz val="10"/>
      <name val="Times New Roman"/>
      <family val="1"/>
    </font>
    <font>
      <sz val="11"/>
      <name val="Times New Roman"/>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10" borderId="0" applyNumberFormat="0" applyBorder="0" applyAlignment="0" applyProtection="0"/>
    <xf numFmtId="0" fontId="2" fillId="0" borderId="0">
      <alignment/>
      <protection/>
    </xf>
    <xf numFmtId="0" fontId="6" fillId="0" borderId="0" applyNumberFormat="0" applyFill="0" applyBorder="0" applyAlignment="0" applyProtection="0"/>
    <xf numFmtId="0" fontId="21" fillId="11"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2" borderId="5" applyNumberFormat="0" applyAlignment="0" applyProtection="0"/>
    <xf numFmtId="0" fontId="24" fillId="13"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3" fillId="0" borderId="0">
      <alignment/>
      <protection/>
    </xf>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9" borderId="0" applyNumberFormat="0" applyBorder="0" applyAlignment="0" applyProtection="0"/>
    <xf numFmtId="0" fontId="15" fillId="17" borderId="0" applyNumberFormat="0" applyBorder="0" applyAlignment="0" applyProtection="0"/>
    <xf numFmtId="0" fontId="28" fillId="7" borderId="0" applyNumberFormat="0" applyBorder="0" applyAlignment="0" applyProtection="0"/>
    <xf numFmtId="0" fontId="29" fillId="12" borderId="8" applyNumberFormat="0" applyAlignment="0" applyProtection="0"/>
    <xf numFmtId="0" fontId="30" fillId="7" borderId="5" applyNumberFormat="0" applyAlignment="0" applyProtection="0"/>
    <xf numFmtId="0" fontId="1" fillId="0" borderId="0">
      <alignment/>
      <protection/>
    </xf>
    <xf numFmtId="0" fontId="7" fillId="0" borderId="0" applyNumberFormat="0" applyFill="0" applyBorder="0" applyAlignment="0" applyProtection="0"/>
    <xf numFmtId="0" fontId="0" fillId="4" borderId="9" applyNumberFormat="0" applyFont="0" applyAlignment="0" applyProtection="0"/>
  </cellStyleXfs>
  <cellXfs count="154">
    <xf numFmtId="0" fontId="0" fillId="0" borderId="0" xfId="0" applyAlignment="1">
      <alignment/>
    </xf>
    <xf numFmtId="0" fontId="5" fillId="0" borderId="0" xfId="0" applyFont="1" applyAlignment="1">
      <alignment/>
    </xf>
    <xf numFmtId="0" fontId="0" fillId="0" borderId="0" xfId="0" applyFill="1" applyAlignment="1">
      <alignment/>
    </xf>
    <xf numFmtId="0" fontId="9" fillId="0" borderId="10" xfId="0" applyFont="1" applyBorder="1" applyAlignment="1">
      <alignment wrapText="1"/>
    </xf>
    <xf numFmtId="0" fontId="5" fillId="0" borderId="11" xfId="0" applyFont="1" applyBorder="1" applyAlignment="1">
      <alignment vertical="center"/>
    </xf>
    <xf numFmtId="1" fontId="9" fillId="0" borderId="12" xfId="0" applyNumberFormat="1" applyFont="1" applyBorder="1" applyAlignment="1">
      <alignment wrapText="1"/>
    </xf>
    <xf numFmtId="0" fontId="10" fillId="0" borderId="0" xfId="0"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protection locked="0"/>
    </xf>
    <xf numFmtId="0" fontId="12" fillId="0" borderId="0" xfId="0" applyFont="1" applyFill="1" applyAlignment="1" applyProtection="1">
      <alignment/>
      <protection locked="0"/>
    </xf>
    <xf numFmtId="0" fontId="12" fillId="0" borderId="0" xfId="0" applyFont="1" applyFill="1" applyAlignment="1" applyProtection="1">
      <alignment horizontal="right"/>
      <protection locked="0"/>
    </xf>
    <xf numFmtId="0" fontId="13" fillId="0" borderId="0" xfId="0" applyFont="1" applyFill="1" applyAlignment="1" applyProtection="1">
      <alignment horizontal="right"/>
      <protection locked="0"/>
    </xf>
    <xf numFmtId="0" fontId="13" fillId="0" borderId="0" xfId="0" applyFont="1" applyFill="1" applyAlignment="1" applyProtection="1">
      <alignment/>
      <protection locked="0"/>
    </xf>
    <xf numFmtId="201" fontId="0" fillId="0" borderId="0" xfId="0" applyNumberFormat="1" applyFont="1" applyFill="1" applyAlignment="1" applyProtection="1">
      <alignment/>
      <protection locked="0"/>
    </xf>
    <xf numFmtId="178" fontId="0" fillId="0" borderId="0" xfId="0" applyNumberFormat="1" applyFont="1" applyFill="1" applyAlignment="1" applyProtection="1">
      <alignment horizontal="right"/>
      <protection locked="0"/>
    </xf>
    <xf numFmtId="0" fontId="11" fillId="0" borderId="0" xfId="0" applyFont="1" applyFill="1" applyAlignment="1" applyProtection="1">
      <alignment/>
      <protection locked="0"/>
    </xf>
    <xf numFmtId="1" fontId="0" fillId="0" borderId="0" xfId="0" applyNumberFormat="1" applyAlignment="1">
      <alignment/>
    </xf>
    <xf numFmtId="0" fontId="5" fillId="0" borderId="0" xfId="0" applyFont="1" applyFill="1" applyBorder="1" applyAlignment="1">
      <alignment/>
    </xf>
    <xf numFmtId="201" fontId="13" fillId="0" borderId="0" xfId="0" applyNumberFormat="1" applyFont="1" applyFill="1" applyAlignment="1" applyProtection="1">
      <alignment/>
      <protection locked="0"/>
    </xf>
    <xf numFmtId="0" fontId="8" fillId="0" borderId="13"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13" fillId="0" borderId="0" xfId="0" applyFont="1" applyAlignment="1">
      <alignment/>
    </xf>
    <xf numFmtId="1" fontId="13" fillId="0" borderId="16" xfId="0" applyNumberFormat="1" applyFont="1" applyBorder="1" applyAlignment="1">
      <alignment/>
    </xf>
    <xf numFmtId="1" fontId="13" fillId="0" borderId="10" xfId="0" applyNumberFormat="1" applyFont="1" applyBorder="1" applyAlignment="1">
      <alignment/>
    </xf>
    <xf numFmtId="1" fontId="13" fillId="0" borderId="14" xfId="0" applyNumberFormat="1" applyFont="1" applyBorder="1" applyAlignment="1">
      <alignment/>
    </xf>
    <xf numFmtId="1" fontId="13" fillId="0" borderId="15" xfId="0" applyNumberFormat="1" applyFont="1" applyBorder="1" applyAlignment="1">
      <alignment/>
    </xf>
    <xf numFmtId="1" fontId="13" fillId="0" borderId="0" xfId="0" applyNumberFormat="1" applyFont="1" applyAlignment="1">
      <alignment vertical="center"/>
    </xf>
    <xf numFmtId="0" fontId="13" fillId="0" borderId="0" xfId="0" applyFont="1" applyAlignment="1">
      <alignment vertical="center"/>
    </xf>
    <xf numFmtId="1" fontId="13" fillId="0" borderId="14" xfId="0" applyNumberFormat="1" applyFont="1" applyBorder="1" applyAlignment="1">
      <alignment vertical="center"/>
    </xf>
    <xf numFmtId="0" fontId="13" fillId="0" borderId="14" xfId="0" applyFont="1" applyBorder="1" applyAlignment="1">
      <alignment vertical="center"/>
    </xf>
    <xf numFmtId="1" fontId="9" fillId="0" borderId="10" xfId="0" applyNumberFormat="1" applyFont="1" applyBorder="1" applyAlignment="1">
      <alignment vertical="center" wrapText="1"/>
    </xf>
    <xf numFmtId="1" fontId="13" fillId="0" borderId="10" xfId="0" applyNumberFormat="1" applyFont="1" applyBorder="1" applyAlignment="1">
      <alignment vertical="center"/>
    </xf>
    <xf numFmtId="0" fontId="13" fillId="0" borderId="10" xfId="0" applyFont="1" applyBorder="1" applyAlignment="1">
      <alignment vertical="center" wrapText="1"/>
    </xf>
    <xf numFmtId="0" fontId="9" fillId="0" borderId="10" xfId="0" applyFont="1" applyBorder="1" applyAlignment="1">
      <alignment vertical="center" wrapText="1"/>
    </xf>
    <xf numFmtId="0" fontId="0" fillId="0" borderId="0" xfId="0" applyFont="1" applyAlignment="1">
      <alignment/>
    </xf>
    <xf numFmtId="0" fontId="31" fillId="0" borderId="0" xfId="0" applyFont="1" applyAlignment="1">
      <alignment horizontal="center"/>
    </xf>
    <xf numFmtId="0" fontId="13" fillId="0" borderId="0" xfId="0" applyFont="1" applyAlignment="1">
      <alignment horizontal="right" vertical="center"/>
    </xf>
    <xf numFmtId="0" fontId="13" fillId="0" borderId="17" xfId="40" applyFont="1" applyBorder="1" applyAlignment="1">
      <alignment horizontal="center" vertical="center"/>
      <protection/>
    </xf>
    <xf numFmtId="1" fontId="13" fillId="0" borderId="18" xfId="0" applyNumberFormat="1" applyFont="1" applyBorder="1" applyAlignment="1">
      <alignment horizontal="center" vertical="center" wrapText="1"/>
    </xf>
    <xf numFmtId="1" fontId="13" fillId="0" borderId="19" xfId="0" applyNumberFormat="1" applyFont="1" applyBorder="1" applyAlignment="1">
      <alignment horizontal="center" vertical="center" wrapText="1"/>
    </xf>
    <xf numFmtId="1" fontId="13" fillId="0" borderId="13" xfId="40" applyNumberFormat="1" applyFont="1" applyBorder="1" applyAlignment="1">
      <alignment horizontal="center" vertical="center" wrapText="1"/>
      <protection/>
    </xf>
    <xf numFmtId="1" fontId="13" fillId="0" borderId="17" xfId="40" applyNumberFormat="1" applyFont="1" applyBorder="1" applyAlignment="1">
      <alignment horizontal="center" vertical="center" wrapText="1"/>
      <protection/>
    </xf>
    <xf numFmtId="1" fontId="13" fillId="0" borderId="19" xfId="40" applyNumberFormat="1" applyFont="1" applyBorder="1" applyAlignment="1">
      <alignment horizontal="right" vertical="center"/>
      <protection/>
    </xf>
    <xf numFmtId="200" fontId="13" fillId="0" borderId="19"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6" xfId="0" applyNumberFormat="1" applyFont="1" applyBorder="1" applyAlignment="1">
      <alignment horizontal="right" vertical="center"/>
    </xf>
    <xf numFmtId="0" fontId="13" fillId="0" borderId="20" xfId="0" applyFont="1" applyBorder="1" applyAlignment="1">
      <alignment horizontal="right" vertical="center"/>
    </xf>
    <xf numFmtId="200" fontId="13" fillId="0" borderId="20"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0" xfId="0" applyNumberFormat="1" applyFont="1" applyBorder="1" applyAlignment="1">
      <alignment horizontal="right" vertical="center"/>
    </xf>
    <xf numFmtId="0" fontId="13" fillId="0" borderId="14" xfId="0" applyFont="1" applyBorder="1" applyAlignment="1">
      <alignment horizontal="left" vertical="center" indent="2"/>
    </xf>
    <xf numFmtId="0" fontId="13" fillId="0" borderId="20" xfId="0" applyFont="1" applyFill="1" applyBorder="1" applyAlignment="1">
      <alignment horizontal="right" vertical="center" wrapText="1"/>
    </xf>
    <xf numFmtId="0" fontId="13" fillId="0" borderId="14" xfId="0" applyFont="1" applyBorder="1" applyAlignment="1">
      <alignment horizontal="left" vertical="center"/>
    </xf>
    <xf numFmtId="1" fontId="13" fillId="0" borderId="20" xfId="40" applyNumberFormat="1" applyFont="1" applyBorder="1" applyAlignment="1">
      <alignment horizontal="right" vertical="center"/>
      <protection/>
    </xf>
    <xf numFmtId="1" fontId="13" fillId="0" borderId="20" xfId="0" applyNumberFormat="1" applyFont="1" applyBorder="1" applyAlignment="1">
      <alignment horizontal="right" vertical="center"/>
    </xf>
    <xf numFmtId="1" fontId="13" fillId="0" borderId="14" xfId="40" applyNumberFormat="1" applyFont="1" applyBorder="1" applyAlignment="1">
      <alignment horizontal="right" vertical="center"/>
      <protection/>
    </xf>
    <xf numFmtId="0" fontId="13" fillId="0" borderId="20" xfId="0" applyFont="1" applyFill="1" applyBorder="1" applyAlignment="1">
      <alignment horizontal="right" vertical="center"/>
    </xf>
    <xf numFmtId="199" fontId="13" fillId="0" borderId="20" xfId="0" applyNumberFormat="1" applyFont="1" applyBorder="1" applyAlignment="1">
      <alignment horizontal="right" vertical="center"/>
    </xf>
    <xf numFmtId="185" fontId="13" fillId="0" borderId="14" xfId="0" applyNumberFormat="1" applyFont="1" applyBorder="1" applyAlignment="1">
      <alignment horizontal="right" vertical="center"/>
    </xf>
    <xf numFmtId="1" fontId="13" fillId="0" borderId="15" xfId="40" applyNumberFormat="1" applyFont="1" applyBorder="1" applyAlignment="1">
      <alignment horizontal="center" vertical="center"/>
      <protection/>
    </xf>
    <xf numFmtId="1" fontId="13" fillId="0" borderId="15" xfId="40" applyNumberFormat="1" applyFont="1" applyBorder="1" applyAlignment="1">
      <alignment horizontal="right" vertical="center"/>
      <protection/>
    </xf>
    <xf numFmtId="1" fontId="13" fillId="0" borderId="21" xfId="40" applyNumberFormat="1" applyFont="1" applyBorder="1" applyAlignment="1">
      <alignment horizontal="right" vertical="center"/>
      <protection/>
    </xf>
    <xf numFmtId="200" fontId="13" fillId="0" borderId="21" xfId="0" applyNumberFormat="1" applyFont="1" applyBorder="1" applyAlignment="1">
      <alignment horizontal="right" vertical="center"/>
    </xf>
    <xf numFmtId="183" fontId="13" fillId="0" borderId="15" xfId="0" applyNumberFormat="1" applyFont="1" applyBorder="1" applyAlignment="1">
      <alignment horizontal="right" vertical="center"/>
    </xf>
    <xf numFmtId="0" fontId="13" fillId="0" borderId="11" xfId="0" applyFont="1" applyBorder="1" applyAlignment="1">
      <alignment horizontal="left" vertical="center" wrapText="1"/>
    </xf>
    <xf numFmtId="0" fontId="8"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Fill="1" applyAlignment="1">
      <alignment/>
    </xf>
    <xf numFmtId="0" fontId="8" fillId="0" borderId="0" xfId="0" applyFont="1" applyAlignment="1">
      <alignment horizontal="right" vertical="center"/>
    </xf>
    <xf numFmtId="0" fontId="8" fillId="0" borderId="13" xfId="40" applyFont="1" applyBorder="1" applyAlignment="1">
      <alignment horizontal="center" vertical="center"/>
      <protection/>
    </xf>
    <xf numFmtId="1" fontId="8" fillId="0" borderId="18" xfId="0" applyNumberFormat="1" applyFont="1" applyBorder="1" applyAlignment="1">
      <alignment horizontal="center" vertical="center" wrapText="1"/>
    </xf>
    <xf numFmtId="1" fontId="8" fillId="0" borderId="19" xfId="0" applyNumberFormat="1" applyFont="1" applyBorder="1" applyAlignment="1">
      <alignment horizontal="center" vertical="center" wrapText="1"/>
    </xf>
    <xf numFmtId="1" fontId="8" fillId="0" borderId="13" xfId="40" applyNumberFormat="1" applyFont="1" applyBorder="1" applyAlignment="1">
      <alignment horizontal="center" vertical="center" wrapText="1"/>
      <protection/>
    </xf>
    <xf numFmtId="1" fontId="8" fillId="0" borderId="13" xfId="40" applyNumberFormat="1" applyFont="1" applyFill="1" applyBorder="1" applyAlignment="1">
      <alignment horizontal="center" vertical="center" wrapText="1"/>
      <protection/>
    </xf>
    <xf numFmtId="1" fontId="8" fillId="0" borderId="17" xfId="40" applyNumberFormat="1" applyFont="1" applyFill="1" applyBorder="1" applyAlignment="1">
      <alignment horizontal="center" vertical="center" wrapText="1"/>
      <protection/>
    </xf>
    <xf numFmtId="1" fontId="8" fillId="0" borderId="13" xfId="0" applyNumberFormat="1" applyFont="1" applyBorder="1" applyAlignment="1">
      <alignment vertical="center"/>
    </xf>
    <xf numFmtId="1" fontId="8" fillId="0" borderId="19" xfId="40" applyNumberFormat="1" applyFont="1" applyBorder="1" applyAlignment="1">
      <alignment horizontal="right" vertical="center"/>
      <protection/>
    </xf>
    <xf numFmtId="1" fontId="8" fillId="0" borderId="13" xfId="40" applyNumberFormat="1" applyFont="1" applyBorder="1" applyAlignment="1">
      <alignment horizontal="right" vertical="center"/>
      <protection/>
    </xf>
    <xf numFmtId="183" fontId="8" fillId="0" borderId="13" xfId="40" applyNumberFormat="1" applyFont="1" applyBorder="1" applyAlignment="1">
      <alignment horizontal="right" vertical="center"/>
      <protection/>
    </xf>
    <xf numFmtId="183" fontId="8" fillId="0" borderId="13" xfId="0" applyNumberFormat="1" applyFont="1" applyBorder="1" applyAlignment="1">
      <alignment horizontal="right" vertical="center"/>
    </xf>
    <xf numFmtId="0" fontId="0" fillId="0" borderId="14" xfId="0" applyFont="1" applyBorder="1" applyAlignment="1">
      <alignment/>
    </xf>
    <xf numFmtId="1" fontId="8" fillId="0" borderId="14" xfId="0" applyNumberFormat="1" applyFont="1" applyBorder="1" applyAlignment="1">
      <alignment vertical="center"/>
    </xf>
    <xf numFmtId="1" fontId="8" fillId="0" borderId="20" xfId="40" applyNumberFormat="1" applyFont="1" applyBorder="1" applyAlignment="1">
      <alignment horizontal="right" vertical="center"/>
      <protection/>
    </xf>
    <xf numFmtId="1" fontId="8" fillId="0" borderId="14" xfId="40" applyNumberFormat="1" applyFont="1" applyBorder="1" applyAlignment="1">
      <alignment horizontal="right" vertical="center"/>
      <protection/>
    </xf>
    <xf numFmtId="183" fontId="8" fillId="0" borderId="14" xfId="40" applyNumberFormat="1" applyFont="1" applyBorder="1" applyAlignment="1">
      <alignment horizontal="right" vertical="center"/>
      <protection/>
    </xf>
    <xf numFmtId="183" fontId="8" fillId="0" borderId="14" xfId="0" applyNumberFormat="1" applyFont="1" applyBorder="1" applyAlignment="1">
      <alignment horizontal="right" vertical="center"/>
    </xf>
    <xf numFmtId="0" fontId="4" fillId="0" borderId="14" xfId="0" applyFont="1" applyBorder="1" applyAlignment="1">
      <alignment vertical="center" wrapText="1"/>
    </xf>
    <xf numFmtId="0" fontId="4" fillId="0" borderId="14" xfId="0" applyFont="1" applyBorder="1" applyAlignment="1">
      <alignment wrapText="1"/>
    </xf>
    <xf numFmtId="1" fontId="8" fillId="0" borderId="15" xfId="0" applyNumberFormat="1" applyFont="1" applyBorder="1" applyAlignment="1">
      <alignment horizontal="center" vertical="center"/>
    </xf>
    <xf numFmtId="1" fontId="8" fillId="0" borderId="21" xfId="40" applyNumberFormat="1" applyFont="1" applyBorder="1" applyAlignment="1">
      <alignment horizontal="right" vertical="center"/>
      <protection/>
    </xf>
    <xf numFmtId="1" fontId="8" fillId="0" borderId="15" xfId="40" applyNumberFormat="1" applyFont="1" applyBorder="1" applyAlignment="1">
      <alignment horizontal="right" vertical="center"/>
      <protection/>
    </xf>
    <xf numFmtId="183" fontId="8" fillId="0" borderId="15" xfId="40" applyNumberFormat="1" applyFont="1" applyBorder="1" applyAlignment="1">
      <alignment horizontal="right" vertical="center"/>
      <protection/>
    </xf>
    <xf numFmtId="183" fontId="8" fillId="0" borderId="15" xfId="0" applyNumberFormat="1" applyFont="1" applyBorder="1" applyAlignment="1">
      <alignment horizontal="right" vertical="center"/>
    </xf>
    <xf numFmtId="1" fontId="0" fillId="0" borderId="15" xfId="0" applyNumberFormat="1" applyFont="1" applyBorder="1" applyAlignment="1">
      <alignment/>
    </xf>
    <xf numFmtId="0" fontId="32" fillId="0" borderId="0" xfId="0" applyFont="1" applyAlignment="1">
      <alignment/>
    </xf>
    <xf numFmtId="1" fontId="13" fillId="0" borderId="13" xfId="40" applyNumberFormat="1" applyFont="1" applyBorder="1" applyAlignment="1">
      <alignment horizontal="right" vertical="center"/>
      <protection/>
    </xf>
    <xf numFmtId="200" fontId="13" fillId="0" borderId="14" xfId="0" applyNumberFormat="1" applyFont="1" applyBorder="1" applyAlignment="1">
      <alignment horizontal="right" vertical="center"/>
    </xf>
    <xf numFmtId="1" fontId="13" fillId="0" borderId="14" xfId="0" applyNumberFormat="1" applyFont="1" applyBorder="1" applyAlignment="1">
      <alignment vertical="center" wrapText="1"/>
    </xf>
    <xf numFmtId="0" fontId="32" fillId="0" borderId="14" xfId="0" applyFont="1" applyBorder="1" applyAlignment="1">
      <alignment vertical="center"/>
    </xf>
    <xf numFmtId="0" fontId="4" fillId="0" borderId="10" xfId="0" applyFont="1" applyBorder="1" applyAlignment="1">
      <alignment vertical="center" wrapText="1"/>
    </xf>
    <xf numFmtId="200" fontId="13" fillId="0" borderId="15" xfId="0" applyNumberFormat="1" applyFont="1" applyBorder="1" applyAlignment="1">
      <alignment horizontal="right" vertical="center"/>
    </xf>
    <xf numFmtId="1" fontId="13" fillId="0" borderId="15" xfId="0" applyNumberFormat="1" applyFont="1" applyBorder="1" applyAlignment="1">
      <alignment vertical="center" wrapText="1"/>
    </xf>
    <xf numFmtId="1" fontId="9" fillId="0" borderId="14" xfId="0" applyNumberFormat="1" applyFont="1" applyBorder="1" applyAlignment="1">
      <alignment vertical="center" wrapText="1"/>
    </xf>
    <xf numFmtId="0" fontId="31" fillId="0" borderId="0" xfId="0" applyFont="1" applyAlignment="1">
      <alignment horizontal="center" wrapText="1"/>
    </xf>
    <xf numFmtId="0" fontId="0" fillId="0" borderId="0" xfId="0" applyFont="1" applyAlignment="1">
      <alignment horizontal="center" wrapText="1"/>
    </xf>
    <xf numFmtId="0" fontId="8" fillId="0" borderId="22" xfId="0" applyFont="1" applyBorder="1" applyAlignment="1">
      <alignment horizontal="right" vertical="center" wrapText="1"/>
    </xf>
    <xf numFmtId="0" fontId="0" fillId="0" borderId="22" xfId="0" applyFont="1" applyBorder="1" applyAlignment="1">
      <alignment horizontal="right" vertical="center" wrapText="1"/>
    </xf>
    <xf numFmtId="0" fontId="8" fillId="0" borderId="17" xfId="40" applyFont="1" applyBorder="1" applyAlignment="1">
      <alignment horizontal="center" vertical="center"/>
      <protection/>
    </xf>
    <xf numFmtId="1" fontId="8" fillId="0" borderId="17" xfId="40" applyNumberFormat="1" applyFont="1" applyBorder="1" applyAlignment="1">
      <alignment horizontal="center" vertical="center" wrapText="1"/>
      <protection/>
    </xf>
    <xf numFmtId="0" fontId="8" fillId="0" borderId="20" xfId="0" applyFont="1" applyBorder="1" applyAlignment="1">
      <alignment vertical="center"/>
    </xf>
    <xf numFmtId="183" fontId="8" fillId="0" borderId="20" xfId="40" applyNumberFormat="1" applyFont="1" applyBorder="1" applyAlignment="1">
      <alignment horizontal="right" vertical="center"/>
      <protection/>
    </xf>
    <xf numFmtId="0" fontId="8" fillId="0" borderId="14" xfId="0" applyFont="1" applyBorder="1" applyAlignment="1">
      <alignment horizontal="right" vertical="center"/>
    </xf>
    <xf numFmtId="0" fontId="4" fillId="0" borderId="10" xfId="0" applyFont="1" applyBorder="1" applyAlignment="1">
      <alignment vertical="center" wrapText="1"/>
    </xf>
    <xf numFmtId="0" fontId="8" fillId="0" borderId="0" xfId="0" applyFont="1" applyFill="1" applyAlignment="1" applyProtection="1">
      <alignment/>
      <protection locked="0"/>
    </xf>
    <xf numFmtId="0" fontId="31" fillId="0" borderId="0" xfId="0" applyFont="1" applyFill="1" applyAlignment="1" applyProtection="1">
      <alignment horizontal="center"/>
      <protection locked="0"/>
    </xf>
    <xf numFmtId="0" fontId="13" fillId="0" borderId="0" xfId="0" applyFont="1" applyFill="1" applyAlignment="1" applyProtection="1">
      <alignment horizontal="right" vertical="center"/>
      <protection locked="0"/>
    </xf>
    <xf numFmtId="0" fontId="8" fillId="0" borderId="17" xfId="0" applyFont="1" applyFill="1" applyBorder="1" applyAlignment="1" applyProtection="1">
      <alignment horizontal="center" vertical="center"/>
      <protection locked="0"/>
    </xf>
    <xf numFmtId="1" fontId="8" fillId="0" borderId="17" xfId="0" applyNumberFormat="1" applyFont="1" applyBorder="1" applyAlignment="1">
      <alignment horizontal="center" vertical="center" wrapText="1"/>
    </xf>
    <xf numFmtId="0" fontId="8" fillId="0" borderId="17" xfId="0" applyFont="1" applyFill="1" applyBorder="1" applyAlignment="1" applyProtection="1">
      <alignment horizontal="center" vertical="center" wrapText="1"/>
      <protection locked="0"/>
    </xf>
    <xf numFmtId="3" fontId="8" fillId="0" borderId="20" xfId="0" applyNumberFormat="1" applyFont="1" applyFill="1" applyBorder="1" applyAlignment="1" applyProtection="1">
      <alignment vertical="center" shrinkToFit="1"/>
      <protection locked="0"/>
    </xf>
    <xf numFmtId="201" fontId="8" fillId="0" borderId="14" xfId="0" applyNumberFormat="1" applyFont="1" applyFill="1" applyBorder="1" applyAlignment="1" applyProtection="1">
      <alignment vertical="center"/>
      <protection locked="0"/>
    </xf>
    <xf numFmtId="200" fontId="8" fillId="0" borderId="14" xfId="0" applyNumberFormat="1" applyFont="1" applyFill="1" applyBorder="1" applyAlignment="1" applyProtection="1">
      <alignment vertical="center"/>
      <protection locked="0"/>
    </xf>
    <xf numFmtId="183" fontId="8" fillId="0" borderId="14" xfId="0" applyNumberFormat="1" applyFont="1" applyFill="1" applyBorder="1" applyAlignment="1" applyProtection="1">
      <alignment vertical="center"/>
      <protection locked="0"/>
    </xf>
    <xf numFmtId="183" fontId="8" fillId="0" borderId="14"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vertical="center" shrinkToFit="1"/>
      <protection locked="0"/>
    </xf>
    <xf numFmtId="201" fontId="8" fillId="0" borderId="14" xfId="0" applyNumberFormat="1" applyFont="1" applyFill="1" applyBorder="1" applyAlignment="1" applyProtection="1">
      <alignment horizontal="right" vertical="center"/>
      <protection locked="0"/>
    </xf>
    <xf numFmtId="200" fontId="8" fillId="0" borderId="14"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center" vertical="center"/>
      <protection locked="0"/>
    </xf>
    <xf numFmtId="201" fontId="8" fillId="0" borderId="15" xfId="0" applyNumberFormat="1" applyFont="1" applyFill="1" applyBorder="1" applyAlignment="1" applyProtection="1">
      <alignment horizontal="right" vertical="center"/>
      <protection locked="0"/>
    </xf>
    <xf numFmtId="200" fontId="8" fillId="0" borderId="15" xfId="0" applyNumberFormat="1" applyFont="1" applyFill="1" applyBorder="1" applyAlignment="1" applyProtection="1">
      <alignment horizontal="right" vertical="center"/>
      <protection locked="0"/>
    </xf>
    <xf numFmtId="183" fontId="8" fillId="0" borderId="15" xfId="0" applyNumberFormat="1" applyFont="1" applyFill="1" applyBorder="1" applyAlignment="1" applyProtection="1">
      <alignment horizontal="right" vertical="center"/>
      <protection locked="0"/>
    </xf>
    <xf numFmtId="1" fontId="8" fillId="0" borderId="15" xfId="0" applyNumberFormat="1" applyFont="1" applyBorder="1" applyAlignment="1">
      <alignment vertical="center" wrapText="1"/>
    </xf>
    <xf numFmtId="183" fontId="4" fillId="0" borderId="14" xfId="0" applyNumberFormat="1" applyFont="1" applyFill="1" applyBorder="1" applyAlignment="1" applyProtection="1">
      <alignment horizontal="left" vertical="center" wrapText="1"/>
      <protection locked="0"/>
    </xf>
    <xf numFmtId="183" fontId="4" fillId="0" borderId="14" xfId="0" applyNumberFormat="1" applyFont="1" applyFill="1" applyBorder="1" applyAlignment="1" applyProtection="1">
      <alignment horizontal="right" vertical="center"/>
      <protection locked="0"/>
    </xf>
    <xf numFmtId="183" fontId="4" fillId="0" borderId="10" xfId="0" applyNumberFormat="1" applyFont="1" applyFill="1" applyBorder="1" applyAlignment="1" applyProtection="1">
      <alignment horizontal="right" vertical="center"/>
      <protection locked="0"/>
    </xf>
    <xf numFmtId="201" fontId="4" fillId="0" borderId="14" xfId="0" applyNumberFormat="1" applyFont="1" applyFill="1" applyBorder="1" applyAlignment="1" applyProtection="1">
      <alignment horizontal="right" vertical="center"/>
      <protection locked="0"/>
    </xf>
    <xf numFmtId="1" fontId="4" fillId="0" borderId="15" xfId="0" applyNumberFormat="1" applyFont="1" applyBorder="1" applyAlignment="1">
      <alignment vertical="center" wrapText="1"/>
    </xf>
    <xf numFmtId="0" fontId="13" fillId="0" borderId="22" xfId="0" applyFont="1" applyFill="1" applyBorder="1" applyAlignment="1" applyProtection="1">
      <alignment horizontal="right"/>
      <protection locked="0"/>
    </xf>
    <xf numFmtId="183" fontId="8" fillId="0" borderId="14" xfId="0" applyNumberFormat="1" applyFont="1" applyFill="1" applyBorder="1" applyAlignment="1" applyProtection="1">
      <alignment horizontal="right" vertical="center" shrinkToFit="1"/>
      <protection/>
    </xf>
    <xf numFmtId="0" fontId="8" fillId="0" borderId="10" xfId="0" applyFont="1" applyBorder="1" applyAlignment="1">
      <alignment vertical="center" wrapText="1"/>
    </xf>
    <xf numFmtId="178" fontId="8" fillId="0" borderId="14" xfId="0" applyNumberFormat="1" applyFont="1" applyFill="1" applyBorder="1" applyAlignment="1" applyProtection="1">
      <alignment horizontal="right" vertical="center" shrinkToFit="1"/>
      <protection/>
    </xf>
    <xf numFmtId="201" fontId="8" fillId="0" borderId="14" xfId="0" applyNumberFormat="1" applyFont="1" applyFill="1" applyBorder="1" applyAlignment="1" applyProtection="1">
      <alignment horizontal="right" vertical="center" shrinkToFit="1"/>
      <protection locked="0"/>
    </xf>
    <xf numFmtId="3" fontId="8" fillId="0" borderId="14" xfId="0" applyNumberFormat="1" applyFont="1" applyFill="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201" fontId="8" fillId="0" borderId="14" xfId="0" applyNumberFormat="1" applyFont="1" applyBorder="1" applyAlignment="1" applyProtection="1">
      <alignment horizontal="right" vertical="center"/>
      <protection locked="0"/>
    </xf>
    <xf numFmtId="183" fontId="8" fillId="0" borderId="15" xfId="0" applyNumberFormat="1" applyFont="1" applyFill="1" applyBorder="1" applyAlignment="1" applyProtection="1">
      <alignment horizontal="right" vertical="center" shrinkToFit="1"/>
      <protection/>
    </xf>
    <xf numFmtId="0" fontId="8" fillId="0" borderId="15" xfId="0" applyFont="1" applyBorder="1" applyAlignment="1">
      <alignment vertical="center" wrapText="1"/>
    </xf>
    <xf numFmtId="0" fontId="4" fillId="0" borderId="10" xfId="0" applyFont="1" applyBorder="1" applyAlignment="1">
      <alignment vertical="center" wrapText="1" shrinkToFit="1"/>
    </xf>
    <xf numFmtId="183" fontId="9" fillId="0" borderId="14"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vertical="center" wrapText="1"/>
      <protection locked="0"/>
    </xf>
    <xf numFmtId="201" fontId="8" fillId="0" borderId="13" xfId="0" applyNumberFormat="1" applyFont="1" applyFill="1" applyBorder="1" applyAlignment="1" applyProtection="1">
      <alignment horizontal="right" vertical="center"/>
      <protection locked="0"/>
    </xf>
    <xf numFmtId="201" fontId="14" fillId="0" borderId="14" xfId="0" applyNumberFormat="1" applyFont="1" applyFill="1" applyBorder="1" applyAlignment="1" applyProtection="1">
      <alignment horizontal="right" vertical="center"/>
      <protection locked="0"/>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2年地方预算表市级"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普通_laroux" xfId="51"/>
    <cellStyle name="千位[0]_d20" xfId="52"/>
    <cellStyle name="千位_d20"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未定义"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 right="0.7" top="0.75" bottom="0.75" header="0.5" footer="0.5"/>
  <pageSetup orientation="portrait" paperSize="9"/>
  <headerFooter alignWithMargins="0">
    <oddHeader>&amp;C&amp;A</oddHeader>
    <oddFooter>&amp;C第&amp;P页</oddFooter>
  </headerFooter>
</worksheet>
</file>

<file path=xl/worksheets/sheet10.xml><?xml version="1.0" encoding="utf-8"?>
<worksheet xmlns="http://schemas.openxmlformats.org/spreadsheetml/2006/main" xmlns:r="http://schemas.openxmlformats.org/officeDocument/2006/relationships">
  <sheetPr>
    <tabColor indexed="17"/>
  </sheetPr>
  <dimension ref="A1:J30"/>
  <sheetViews>
    <sheetView zoomScale="140" zoomScaleNormal="140" zoomScalePageLayoutView="0" workbookViewId="0" topLeftCell="A1">
      <selection activeCell="K9" sqref="K9"/>
    </sheetView>
  </sheetViews>
  <sheetFormatPr defaultColWidth="9.00390625" defaultRowHeight="14.25"/>
  <cols>
    <col min="1" max="1" width="27.875" style="0" customWidth="1"/>
    <col min="2" max="2" width="8.75390625" style="0" customWidth="1"/>
    <col min="3" max="3" width="9.875" style="0" customWidth="1"/>
    <col min="4" max="4" width="8.25390625" style="0" customWidth="1"/>
    <col min="5" max="5" width="8.875" style="2" customWidth="1"/>
    <col min="6" max="6" width="9.50390625" style="0" customWidth="1"/>
    <col min="7" max="7" width="13.875" style="0" customWidth="1"/>
  </cols>
  <sheetData>
    <row r="1" spans="1:7" ht="14.25">
      <c r="A1" s="66" t="s">
        <v>18</v>
      </c>
      <c r="B1" s="67"/>
      <c r="C1" s="67"/>
      <c r="D1" s="67"/>
      <c r="E1" s="68"/>
      <c r="F1" s="67"/>
      <c r="G1" s="67"/>
    </row>
    <row r="2" spans="1:7" ht="21.75">
      <c r="A2" s="36" t="s">
        <v>89</v>
      </c>
      <c r="B2" s="36"/>
      <c r="C2" s="36"/>
      <c r="D2" s="36"/>
      <c r="E2" s="36"/>
      <c r="F2" s="36"/>
      <c r="G2" s="36"/>
    </row>
    <row r="3" spans="1:7" ht="17.25" customHeight="1">
      <c r="A3" s="66"/>
      <c r="B3" s="66"/>
      <c r="C3" s="66"/>
      <c r="D3" s="66"/>
      <c r="E3" s="69"/>
      <c r="F3" s="67"/>
      <c r="G3" s="70" t="s">
        <v>0</v>
      </c>
    </row>
    <row r="4" spans="1:7" ht="30.75" customHeight="1">
      <c r="A4" s="71" t="s">
        <v>22</v>
      </c>
      <c r="B4" s="72" t="s">
        <v>48</v>
      </c>
      <c r="C4" s="73" t="s">
        <v>40</v>
      </c>
      <c r="D4" s="74" t="s">
        <v>27</v>
      </c>
      <c r="E4" s="75" t="s">
        <v>28</v>
      </c>
      <c r="F4" s="74" t="s">
        <v>29</v>
      </c>
      <c r="G4" s="76" t="s">
        <v>95</v>
      </c>
    </row>
    <row r="5" spans="1:7" ht="23.25" customHeight="1">
      <c r="A5" s="77" t="s">
        <v>49</v>
      </c>
      <c r="B5" s="78">
        <v>254565</v>
      </c>
      <c r="C5" s="79">
        <v>126570</v>
      </c>
      <c r="D5" s="80">
        <f aca="true" t="shared" si="0" ref="D5:D26">C5/B5*100</f>
        <v>49.72011077720818</v>
      </c>
      <c r="E5" s="79">
        <v>112022</v>
      </c>
      <c r="F5" s="81">
        <f aca="true" t="shared" si="1" ref="F5:F18">(C5/E5-1)*100</f>
        <v>12.986734748531536</v>
      </c>
      <c r="G5" s="82"/>
    </row>
    <row r="6" spans="1:7" ht="23.25" customHeight="1">
      <c r="A6" s="83" t="s">
        <v>50</v>
      </c>
      <c r="B6" s="84">
        <v>925</v>
      </c>
      <c r="C6" s="85">
        <v>151</v>
      </c>
      <c r="D6" s="86">
        <f t="shared" si="0"/>
        <v>16.324324324324323</v>
      </c>
      <c r="E6" s="85">
        <v>123</v>
      </c>
      <c r="F6" s="87">
        <f t="shared" si="1"/>
        <v>22.764227642276413</v>
      </c>
      <c r="G6" s="82"/>
    </row>
    <row r="7" spans="1:7" ht="23.25" customHeight="1">
      <c r="A7" s="83" t="s">
        <v>51</v>
      </c>
      <c r="B7" s="84">
        <v>126763</v>
      </c>
      <c r="C7" s="85">
        <v>49562</v>
      </c>
      <c r="D7" s="86">
        <f t="shared" si="0"/>
        <v>39.098159557599615</v>
      </c>
      <c r="E7" s="85">
        <v>44084</v>
      </c>
      <c r="F7" s="87">
        <f t="shared" si="1"/>
        <v>12.426277107340521</v>
      </c>
      <c r="G7" s="82"/>
    </row>
    <row r="8" spans="1:7" ht="23.25" customHeight="1">
      <c r="A8" s="83" t="s">
        <v>52</v>
      </c>
      <c r="B8" s="84">
        <v>470010</v>
      </c>
      <c r="C8" s="85">
        <v>212219</v>
      </c>
      <c r="D8" s="86">
        <f t="shared" si="0"/>
        <v>45.15201804216932</v>
      </c>
      <c r="E8" s="85">
        <v>178337</v>
      </c>
      <c r="F8" s="87">
        <f t="shared" si="1"/>
        <v>18.998861705647172</v>
      </c>
      <c r="G8" s="88"/>
    </row>
    <row r="9" spans="1:7" ht="29.25" customHeight="1">
      <c r="A9" s="83" t="s">
        <v>53</v>
      </c>
      <c r="B9" s="84">
        <v>13142</v>
      </c>
      <c r="C9" s="85">
        <v>3410</v>
      </c>
      <c r="D9" s="86">
        <f t="shared" si="0"/>
        <v>25.947344392025567</v>
      </c>
      <c r="E9" s="85">
        <v>5306</v>
      </c>
      <c r="F9" s="87">
        <f t="shared" si="1"/>
        <v>-35.733132303053154</v>
      </c>
      <c r="G9" s="89"/>
    </row>
    <row r="10" spans="1:7" ht="23.25" customHeight="1">
      <c r="A10" s="83" t="s">
        <v>54</v>
      </c>
      <c r="B10" s="84">
        <v>39150</v>
      </c>
      <c r="C10" s="85">
        <v>15505</v>
      </c>
      <c r="D10" s="86">
        <f t="shared" si="0"/>
        <v>39.604086845466156</v>
      </c>
      <c r="E10" s="85">
        <v>13456</v>
      </c>
      <c r="F10" s="87">
        <f t="shared" si="1"/>
        <v>15.227407847800233</v>
      </c>
      <c r="G10" s="34"/>
    </row>
    <row r="11" spans="1:7" ht="23.25" customHeight="1">
      <c r="A11" s="83" t="s">
        <v>55</v>
      </c>
      <c r="B11" s="84">
        <v>294121</v>
      </c>
      <c r="C11" s="85">
        <v>133199</v>
      </c>
      <c r="D11" s="86">
        <f t="shared" si="0"/>
        <v>45.28714372656152</v>
      </c>
      <c r="E11" s="85">
        <v>135323</v>
      </c>
      <c r="F11" s="87">
        <f t="shared" si="1"/>
        <v>-1.5695779727023518</v>
      </c>
      <c r="G11" s="34"/>
    </row>
    <row r="12" spans="1:7" ht="23.25" customHeight="1">
      <c r="A12" s="83" t="s">
        <v>56</v>
      </c>
      <c r="B12" s="84">
        <v>237693</v>
      </c>
      <c r="C12" s="85">
        <v>102324</v>
      </c>
      <c r="D12" s="86">
        <f t="shared" si="0"/>
        <v>43.0488066539612</v>
      </c>
      <c r="E12" s="85">
        <v>104728</v>
      </c>
      <c r="F12" s="87">
        <f t="shared" si="1"/>
        <v>-2.2954701703460367</v>
      </c>
      <c r="G12" s="34"/>
    </row>
    <row r="13" spans="1:7" ht="23.25" customHeight="1">
      <c r="A13" s="83" t="s">
        <v>57</v>
      </c>
      <c r="B13" s="84">
        <v>57470</v>
      </c>
      <c r="C13" s="85">
        <v>16271</v>
      </c>
      <c r="D13" s="86">
        <f t="shared" si="0"/>
        <v>28.312162867583083</v>
      </c>
      <c r="E13" s="85">
        <v>10704</v>
      </c>
      <c r="F13" s="87">
        <f t="shared" si="1"/>
        <v>52.008594917787754</v>
      </c>
      <c r="G13" s="34"/>
    </row>
    <row r="14" spans="1:7" ht="23.25" customHeight="1">
      <c r="A14" s="83" t="s">
        <v>58</v>
      </c>
      <c r="B14" s="84">
        <v>173645</v>
      </c>
      <c r="C14" s="85">
        <v>129820</v>
      </c>
      <c r="D14" s="86">
        <f t="shared" si="0"/>
        <v>74.76172651098506</v>
      </c>
      <c r="E14" s="85">
        <v>144801</v>
      </c>
      <c r="F14" s="87">
        <f t="shared" si="1"/>
        <v>-10.345923025393466</v>
      </c>
      <c r="G14" s="34"/>
    </row>
    <row r="15" spans="1:7" ht="23.25" customHeight="1">
      <c r="A15" s="83" t="s">
        <v>59</v>
      </c>
      <c r="B15" s="84">
        <v>225527</v>
      </c>
      <c r="C15" s="85">
        <v>124183</v>
      </c>
      <c r="D15" s="86">
        <f t="shared" si="0"/>
        <v>55.06347355305573</v>
      </c>
      <c r="E15" s="85">
        <v>86000</v>
      </c>
      <c r="F15" s="87">
        <f t="shared" si="1"/>
        <v>44.398837209302336</v>
      </c>
      <c r="G15" s="34"/>
    </row>
    <row r="16" spans="1:7" ht="23.25" customHeight="1">
      <c r="A16" s="83" t="s">
        <v>60</v>
      </c>
      <c r="B16" s="84">
        <v>60830</v>
      </c>
      <c r="C16" s="85">
        <v>30586</v>
      </c>
      <c r="D16" s="86">
        <f t="shared" si="0"/>
        <v>50.28111129376952</v>
      </c>
      <c r="E16" s="85">
        <v>19196</v>
      </c>
      <c r="F16" s="87">
        <f t="shared" si="1"/>
        <v>59.33527818295479</v>
      </c>
      <c r="G16" s="34"/>
    </row>
    <row r="17" spans="1:7" ht="23.25" customHeight="1">
      <c r="A17" s="83" t="s">
        <v>61</v>
      </c>
      <c r="B17" s="84">
        <v>283155</v>
      </c>
      <c r="C17" s="85">
        <v>241244</v>
      </c>
      <c r="D17" s="86">
        <f t="shared" si="0"/>
        <v>85.19856615634546</v>
      </c>
      <c r="E17" s="85">
        <v>231645</v>
      </c>
      <c r="F17" s="87">
        <f t="shared" si="1"/>
        <v>4.1438407908653385</v>
      </c>
      <c r="G17" s="82"/>
    </row>
    <row r="18" spans="1:7" ht="23.25" customHeight="1">
      <c r="A18" s="83" t="s">
        <v>62</v>
      </c>
      <c r="B18" s="84">
        <v>13147</v>
      </c>
      <c r="C18" s="85">
        <v>7392</v>
      </c>
      <c r="D18" s="86">
        <f t="shared" si="0"/>
        <v>56.225754925077965</v>
      </c>
      <c r="E18" s="85">
        <v>4410</v>
      </c>
      <c r="F18" s="87">
        <f t="shared" si="1"/>
        <v>67.61904761904762</v>
      </c>
      <c r="G18" s="82"/>
    </row>
    <row r="19" spans="1:7" ht="23.25" customHeight="1">
      <c r="A19" s="83" t="s">
        <v>63</v>
      </c>
      <c r="B19" s="84">
        <v>191</v>
      </c>
      <c r="C19" s="85">
        <v>11</v>
      </c>
      <c r="D19" s="86">
        <f t="shared" si="0"/>
        <v>5.7591623036649215</v>
      </c>
      <c r="E19" s="85"/>
      <c r="F19" s="87"/>
      <c r="G19" s="89"/>
    </row>
    <row r="20" spans="1:7" ht="23.25" customHeight="1">
      <c r="A20" s="83" t="s">
        <v>43</v>
      </c>
      <c r="B20" s="84">
        <v>2266</v>
      </c>
      <c r="C20" s="85">
        <v>439</v>
      </c>
      <c r="D20" s="86">
        <f t="shared" si="0"/>
        <v>19.37334510150044</v>
      </c>
      <c r="E20" s="85">
        <v>771</v>
      </c>
      <c r="F20" s="87">
        <f>(C20/E20-1)*100</f>
        <v>-43.060959792477306</v>
      </c>
      <c r="G20" s="82"/>
    </row>
    <row r="21" spans="1:10" ht="25.5" customHeight="1">
      <c r="A21" s="83" t="s">
        <v>64</v>
      </c>
      <c r="B21" s="84">
        <v>25750</v>
      </c>
      <c r="C21" s="85">
        <v>4992</v>
      </c>
      <c r="D21" s="86">
        <f t="shared" si="0"/>
        <v>19.386407766990292</v>
      </c>
      <c r="E21" s="85">
        <v>3862</v>
      </c>
      <c r="F21" s="87">
        <f>(C21/E21-1)*100</f>
        <v>29.25945106162611</v>
      </c>
      <c r="G21" s="89"/>
      <c r="J21" s="16"/>
    </row>
    <row r="22" spans="1:7" ht="23.25" customHeight="1">
      <c r="A22" s="83" t="s">
        <v>44</v>
      </c>
      <c r="B22" s="84">
        <v>49221</v>
      </c>
      <c r="C22" s="85">
        <v>22045</v>
      </c>
      <c r="D22" s="86">
        <f t="shared" si="0"/>
        <v>44.78779382783771</v>
      </c>
      <c r="E22" s="85">
        <v>35742</v>
      </c>
      <c r="F22" s="87">
        <f>(C22/E22-1)*100</f>
        <v>-38.321862234905716</v>
      </c>
      <c r="G22" s="34"/>
    </row>
    <row r="23" spans="1:7" ht="23.25" customHeight="1">
      <c r="A23" s="83" t="s">
        <v>65</v>
      </c>
      <c r="B23" s="84">
        <v>4346</v>
      </c>
      <c r="C23" s="85">
        <v>1302</v>
      </c>
      <c r="D23" s="86">
        <f t="shared" si="0"/>
        <v>29.958582604693973</v>
      </c>
      <c r="E23" s="85">
        <v>2524</v>
      </c>
      <c r="F23" s="87">
        <f>(C23/E23-1)*100</f>
        <v>-48.41521394611728</v>
      </c>
      <c r="G23" s="82"/>
    </row>
    <row r="24" spans="1:7" ht="23.25" customHeight="1">
      <c r="A24" s="83" t="s">
        <v>45</v>
      </c>
      <c r="B24" s="84">
        <v>25651</v>
      </c>
      <c r="C24" s="85"/>
      <c r="D24" s="86"/>
      <c r="E24" s="85"/>
      <c r="F24" s="87"/>
      <c r="G24" s="34" t="s">
        <v>91</v>
      </c>
    </row>
    <row r="25" spans="1:7" ht="23.25" customHeight="1">
      <c r="A25" s="83" t="s">
        <v>67</v>
      </c>
      <c r="B25" s="84">
        <v>20176</v>
      </c>
      <c r="C25" s="85">
        <v>787</v>
      </c>
      <c r="D25" s="86">
        <f t="shared" si="0"/>
        <v>3.9006740681998413</v>
      </c>
      <c r="E25" s="85">
        <v>1088</v>
      </c>
      <c r="F25" s="87">
        <f>(C25/E25-1)*100</f>
        <v>-27.665441176470583</v>
      </c>
      <c r="G25" s="34"/>
    </row>
    <row r="26" spans="1:7" ht="23.25" customHeight="1">
      <c r="A26" s="83" t="s">
        <v>68</v>
      </c>
      <c r="B26" s="84">
        <v>25281</v>
      </c>
      <c r="C26" s="85">
        <v>12514</v>
      </c>
      <c r="D26" s="86">
        <f t="shared" si="0"/>
        <v>49.49962422372533</v>
      </c>
      <c r="E26" s="85"/>
      <c r="F26" s="87"/>
      <c r="G26" s="82"/>
    </row>
    <row r="27" spans="1:7" ht="23.25" customHeight="1">
      <c r="A27" s="83" t="s">
        <v>69</v>
      </c>
      <c r="B27" s="84"/>
      <c r="C27" s="85"/>
      <c r="D27" s="86"/>
      <c r="E27" s="85"/>
      <c r="F27" s="87"/>
      <c r="G27" s="82"/>
    </row>
    <row r="28" spans="1:7" ht="23.25" customHeight="1">
      <c r="A28" s="83"/>
      <c r="B28" s="84"/>
      <c r="C28" s="85"/>
      <c r="D28" s="86"/>
      <c r="E28" s="85"/>
      <c r="F28" s="87"/>
      <c r="G28" s="82"/>
    </row>
    <row r="29" spans="1:8" ht="23.25" customHeight="1">
      <c r="A29" s="90" t="s">
        <v>23</v>
      </c>
      <c r="B29" s="91">
        <f>SUM(B5:B27)</f>
        <v>2403025</v>
      </c>
      <c r="C29" s="92">
        <f>SUM(C5:C27)</f>
        <v>1234526</v>
      </c>
      <c r="D29" s="93">
        <f>C29/B29*100</f>
        <v>51.37383090063565</v>
      </c>
      <c r="E29" s="92">
        <f>SUM(E5:E27)</f>
        <v>1134122</v>
      </c>
      <c r="F29" s="94">
        <f>(C29/E29-1)*100</f>
        <v>8.853015813113574</v>
      </c>
      <c r="G29" s="95"/>
      <c r="H29" s="16"/>
    </row>
    <row r="30" spans="1:6" ht="21" customHeight="1">
      <c r="A30" s="4"/>
      <c r="B30" s="4"/>
      <c r="C30" s="4"/>
      <c r="D30" s="4"/>
      <c r="E30" s="4"/>
      <c r="F30" s="4"/>
    </row>
  </sheetData>
  <sheetProtection/>
  <mergeCells count="1">
    <mergeCell ref="A2:G2"/>
  </mergeCells>
  <printOptions horizontalCentered="1"/>
  <pageMargins left="0.5118110236220472" right="0.5118110236220472" top="0.984251968503937" bottom="0.984251968503937"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indexed="17"/>
  </sheetPr>
  <dimension ref="A1:I28"/>
  <sheetViews>
    <sheetView zoomScale="140" zoomScaleNormal="140" zoomScalePageLayoutView="0" workbookViewId="0" topLeftCell="A1">
      <selection activeCell="J21" sqref="J21"/>
    </sheetView>
  </sheetViews>
  <sheetFormatPr defaultColWidth="9.00390625" defaultRowHeight="14.25"/>
  <cols>
    <col min="1" max="1" width="22.25390625" style="0" customWidth="1"/>
    <col min="2" max="2" width="8.00390625" style="0" customWidth="1"/>
    <col min="3" max="3" width="8.125" style="0" customWidth="1"/>
    <col min="4" max="4" width="7.875" style="0" customWidth="1"/>
    <col min="5" max="5" width="7.625" style="0" customWidth="1"/>
    <col min="6" max="7" width="7.375" style="0" customWidth="1"/>
    <col min="8" max="8" width="14.125" style="0" customWidth="1"/>
  </cols>
  <sheetData>
    <row r="1" spans="1:8" ht="16.5" customHeight="1">
      <c r="A1" s="22" t="s">
        <v>30</v>
      </c>
      <c r="B1" s="35"/>
      <c r="C1" s="35"/>
      <c r="D1" s="35"/>
      <c r="E1" s="35"/>
      <c r="F1" s="35"/>
      <c r="G1" s="35"/>
      <c r="H1" s="35"/>
    </row>
    <row r="2" spans="1:8" ht="28.5" customHeight="1">
      <c r="A2" s="36" t="s">
        <v>94</v>
      </c>
      <c r="B2" s="36"/>
      <c r="C2" s="36"/>
      <c r="D2" s="36"/>
      <c r="E2" s="36"/>
      <c r="F2" s="36"/>
      <c r="G2" s="36"/>
      <c r="H2" s="36"/>
    </row>
    <row r="3" spans="1:8" s="22" customFormat="1" ht="22.5" customHeight="1">
      <c r="A3" s="96"/>
      <c r="H3" s="37" t="s">
        <v>0</v>
      </c>
    </row>
    <row r="4" spans="1:8" s="22" customFormat="1" ht="33" customHeight="1">
      <c r="A4" s="38" t="s">
        <v>90</v>
      </c>
      <c r="B4" s="39" t="s">
        <v>48</v>
      </c>
      <c r="C4" s="40" t="s">
        <v>40</v>
      </c>
      <c r="D4" s="42" t="s">
        <v>27</v>
      </c>
      <c r="E4" s="42" t="s">
        <v>28</v>
      </c>
      <c r="F4" s="41" t="s">
        <v>83</v>
      </c>
      <c r="G4" s="42" t="s">
        <v>80</v>
      </c>
      <c r="H4" s="42" t="s">
        <v>95</v>
      </c>
    </row>
    <row r="5" spans="1:9" s="28" customFormat="1" ht="26.25" customHeight="1">
      <c r="A5" s="30" t="s">
        <v>1</v>
      </c>
      <c r="B5" s="97">
        <f>SUM(B6:B15)-B7-B8</f>
        <v>25670</v>
      </c>
      <c r="C5" s="97">
        <f>SUM(C6:C15)-C7-C8</f>
        <v>12438</v>
      </c>
      <c r="D5" s="98">
        <f>C5/B5*100</f>
        <v>48.45344760420724</v>
      </c>
      <c r="E5" s="97">
        <f>SUM(E6:E15)-E7-E8</f>
        <v>14540</v>
      </c>
      <c r="F5" s="45">
        <f>(C5/E5-1)*100</f>
        <v>-14.4566712517194</v>
      </c>
      <c r="G5" s="49">
        <v>-6.8</v>
      </c>
      <c r="H5" s="99"/>
      <c r="I5" s="27"/>
    </row>
    <row r="6" spans="1:8" s="28" customFormat="1" ht="26.25" customHeight="1">
      <c r="A6" s="30" t="s">
        <v>2</v>
      </c>
      <c r="B6" s="47">
        <v>5500</v>
      </c>
      <c r="C6" s="47">
        <v>4378</v>
      </c>
      <c r="D6" s="98">
        <f aca="true" t="shared" si="0" ref="D6:D26">C6/B6*100</f>
        <v>79.60000000000001</v>
      </c>
      <c r="E6" s="47">
        <v>3544</v>
      </c>
      <c r="F6" s="49">
        <f aca="true" t="shared" si="1" ref="F6:F26">(C6/E6-1)*100</f>
        <v>23.53273137697518</v>
      </c>
      <c r="G6" s="49">
        <v>35.4</v>
      </c>
      <c r="H6" s="29"/>
    </row>
    <row r="7" spans="1:8" s="28" customFormat="1" ht="26.25" customHeight="1">
      <c r="A7" s="51" t="s">
        <v>84</v>
      </c>
      <c r="B7" s="47">
        <v>1000</v>
      </c>
      <c r="C7" s="47">
        <v>2191</v>
      </c>
      <c r="D7" s="98">
        <f t="shared" si="0"/>
        <v>219.1</v>
      </c>
      <c r="E7" s="47">
        <v>764</v>
      </c>
      <c r="F7" s="49">
        <f t="shared" si="1"/>
        <v>186.78010471204186</v>
      </c>
      <c r="G7" s="49">
        <v>176.9</v>
      </c>
      <c r="H7" s="31" t="s">
        <v>82</v>
      </c>
    </row>
    <row r="8" spans="1:8" s="28" customFormat="1" ht="26.25" customHeight="1">
      <c r="A8" s="51" t="s">
        <v>85</v>
      </c>
      <c r="B8" s="47">
        <v>4500</v>
      </c>
      <c r="C8" s="47">
        <v>2187</v>
      </c>
      <c r="D8" s="98">
        <f t="shared" si="0"/>
        <v>48.6</v>
      </c>
      <c r="E8" s="47">
        <v>2780</v>
      </c>
      <c r="F8" s="49">
        <f t="shared" si="1"/>
        <v>-21.330935251798564</v>
      </c>
      <c r="G8" s="49">
        <v>10.4</v>
      </c>
      <c r="H8" s="31" t="s">
        <v>86</v>
      </c>
    </row>
    <row r="9" spans="1:8" s="28" customFormat="1" ht="26.25" customHeight="1">
      <c r="A9" s="30" t="s">
        <v>3</v>
      </c>
      <c r="B9" s="47">
        <v>9400</v>
      </c>
      <c r="C9" s="47">
        <v>2894</v>
      </c>
      <c r="D9" s="98">
        <f t="shared" si="0"/>
        <v>30.78723404255319</v>
      </c>
      <c r="E9" s="47">
        <v>4211</v>
      </c>
      <c r="F9" s="49">
        <f t="shared" si="1"/>
        <v>-31.275231536452154</v>
      </c>
      <c r="G9" s="49">
        <v>-13.1</v>
      </c>
      <c r="H9" s="31" t="s">
        <v>86</v>
      </c>
    </row>
    <row r="10" spans="1:8" s="28" customFormat="1" ht="26.25" customHeight="1">
      <c r="A10" s="30" t="s">
        <v>4</v>
      </c>
      <c r="B10" s="47">
        <v>7500</v>
      </c>
      <c r="C10" s="47">
        <v>3172</v>
      </c>
      <c r="D10" s="98">
        <f t="shared" si="0"/>
        <v>42.29333333333333</v>
      </c>
      <c r="E10" s="47">
        <v>5134</v>
      </c>
      <c r="F10" s="49">
        <f t="shared" si="1"/>
        <v>-38.21581612777562</v>
      </c>
      <c r="G10" s="49"/>
      <c r="H10" s="29"/>
    </row>
    <row r="11" spans="1:8" s="28" customFormat="1" ht="26.25" customHeight="1">
      <c r="A11" s="30" t="s">
        <v>5</v>
      </c>
      <c r="B11" s="47">
        <v>900</v>
      </c>
      <c r="C11" s="47">
        <v>720</v>
      </c>
      <c r="D11" s="98">
        <f t="shared" si="0"/>
        <v>80</v>
      </c>
      <c r="E11" s="47">
        <v>631</v>
      </c>
      <c r="F11" s="49">
        <f t="shared" si="1"/>
        <v>14.104595879556259</v>
      </c>
      <c r="G11" s="49"/>
      <c r="H11" s="99"/>
    </row>
    <row r="12" spans="1:8" s="28" customFormat="1" ht="26.25" customHeight="1">
      <c r="A12" s="30" t="s">
        <v>7</v>
      </c>
      <c r="B12" s="47">
        <v>1360</v>
      </c>
      <c r="C12" s="47">
        <v>756</v>
      </c>
      <c r="D12" s="98">
        <f t="shared" si="0"/>
        <v>55.58823529411765</v>
      </c>
      <c r="E12" s="47">
        <v>652</v>
      </c>
      <c r="F12" s="49">
        <f t="shared" si="1"/>
        <v>15.95092024539877</v>
      </c>
      <c r="G12" s="49"/>
      <c r="H12" s="29"/>
    </row>
    <row r="13" spans="1:8" s="28" customFormat="1" ht="26.25" customHeight="1">
      <c r="A13" s="30" t="s">
        <v>8</v>
      </c>
      <c r="B13" s="47">
        <v>730</v>
      </c>
      <c r="C13" s="47">
        <v>357</v>
      </c>
      <c r="D13" s="98">
        <f t="shared" si="0"/>
        <v>48.90410958904109</v>
      </c>
      <c r="E13" s="47">
        <v>233</v>
      </c>
      <c r="F13" s="49">
        <f t="shared" si="1"/>
        <v>53.21888412017168</v>
      </c>
      <c r="G13" s="49"/>
      <c r="H13" s="29"/>
    </row>
    <row r="14" spans="1:8" s="28" customFormat="1" ht="26.25" customHeight="1">
      <c r="A14" s="30" t="s">
        <v>9</v>
      </c>
      <c r="B14" s="47">
        <v>50</v>
      </c>
      <c r="C14" s="47">
        <v>45</v>
      </c>
      <c r="D14" s="98">
        <f t="shared" si="0"/>
        <v>90</v>
      </c>
      <c r="E14" s="47">
        <v>1</v>
      </c>
      <c r="F14" s="49">
        <f t="shared" si="1"/>
        <v>4400</v>
      </c>
      <c r="G14" s="49"/>
      <c r="H14" s="29"/>
    </row>
    <row r="15" spans="1:8" s="28" customFormat="1" ht="26.25" customHeight="1">
      <c r="A15" s="30" t="s">
        <v>10</v>
      </c>
      <c r="B15" s="47">
        <v>230</v>
      </c>
      <c r="C15" s="47">
        <v>116</v>
      </c>
      <c r="D15" s="98">
        <f t="shared" si="0"/>
        <v>50.43478260869565</v>
      </c>
      <c r="E15" s="47">
        <v>134</v>
      </c>
      <c r="F15" s="49">
        <f t="shared" si="1"/>
        <v>-13.432835820895528</v>
      </c>
      <c r="G15" s="49"/>
      <c r="H15" s="29"/>
    </row>
    <row r="16" spans="1:9" s="28" customFormat="1" ht="26.25" customHeight="1">
      <c r="A16" s="30" t="s">
        <v>13</v>
      </c>
      <c r="B16" s="55">
        <f>SUM(B17:B22)</f>
        <v>64230</v>
      </c>
      <c r="C16" s="55">
        <f>SUM(C17:C22)</f>
        <v>54837</v>
      </c>
      <c r="D16" s="98">
        <f t="shared" si="0"/>
        <v>85.37599252685662</v>
      </c>
      <c r="E16" s="55">
        <f>SUM(E17:E22)</f>
        <v>50764</v>
      </c>
      <c r="F16" s="49">
        <f t="shared" si="1"/>
        <v>8.023402411157509</v>
      </c>
      <c r="G16" s="49"/>
      <c r="H16" s="29"/>
      <c r="I16" s="27"/>
    </row>
    <row r="17" spans="1:8" s="28" customFormat="1" ht="26.25" customHeight="1">
      <c r="A17" s="30" t="s">
        <v>14</v>
      </c>
      <c r="B17" s="54">
        <v>6210</v>
      </c>
      <c r="C17" s="54">
        <v>2755</v>
      </c>
      <c r="D17" s="98">
        <f t="shared" si="0"/>
        <v>44.36392914653784</v>
      </c>
      <c r="E17" s="54">
        <v>6629</v>
      </c>
      <c r="F17" s="49">
        <f t="shared" si="1"/>
        <v>-58.44018705687133</v>
      </c>
      <c r="G17" s="49"/>
      <c r="H17" s="104" t="s">
        <v>96</v>
      </c>
    </row>
    <row r="18" spans="1:8" s="28" customFormat="1" ht="26.25" customHeight="1">
      <c r="A18" s="30" t="s">
        <v>26</v>
      </c>
      <c r="B18" s="54">
        <v>12500</v>
      </c>
      <c r="C18" s="54">
        <v>12538</v>
      </c>
      <c r="D18" s="98">
        <f t="shared" si="0"/>
        <v>100.30399999999999</v>
      </c>
      <c r="E18" s="54">
        <v>22317</v>
      </c>
      <c r="F18" s="49">
        <f t="shared" si="1"/>
        <v>-43.8186136129408</v>
      </c>
      <c r="G18" s="49"/>
      <c r="H18" s="104" t="s">
        <v>96</v>
      </c>
    </row>
    <row r="19" spans="1:8" s="28" customFormat="1" ht="26.25" customHeight="1">
      <c r="A19" s="30" t="s">
        <v>15</v>
      </c>
      <c r="B19" s="47">
        <v>15600</v>
      </c>
      <c r="C19" s="47">
        <v>7822</v>
      </c>
      <c r="D19" s="98">
        <f t="shared" si="0"/>
        <v>50.141025641025635</v>
      </c>
      <c r="E19" s="47">
        <v>15073</v>
      </c>
      <c r="F19" s="49">
        <f t="shared" si="1"/>
        <v>-48.10588469448683</v>
      </c>
      <c r="G19" s="49"/>
      <c r="H19" s="104" t="s">
        <v>96</v>
      </c>
    </row>
    <row r="20" spans="1:8" s="28" customFormat="1" ht="26.25" customHeight="1">
      <c r="A20" s="100" t="s">
        <v>92</v>
      </c>
      <c r="B20" s="47">
        <v>9300</v>
      </c>
      <c r="C20" s="47">
        <v>14413</v>
      </c>
      <c r="D20" s="98">
        <f t="shared" si="0"/>
        <v>154.9784946236559</v>
      </c>
      <c r="E20" s="47">
        <v>6482</v>
      </c>
      <c r="F20" s="49">
        <f t="shared" si="1"/>
        <v>122.35421166306696</v>
      </c>
      <c r="G20" s="49"/>
      <c r="H20" s="104" t="s">
        <v>97</v>
      </c>
    </row>
    <row r="21" spans="1:8" s="28" customFormat="1" ht="26.25" customHeight="1">
      <c r="A21" s="30" t="s">
        <v>66</v>
      </c>
      <c r="B21" s="47">
        <v>20000</v>
      </c>
      <c r="C21" s="47">
        <v>17063</v>
      </c>
      <c r="D21" s="98">
        <f t="shared" si="0"/>
        <v>85.315</v>
      </c>
      <c r="E21" s="47"/>
      <c r="F21" s="49"/>
      <c r="G21" s="50"/>
      <c r="H21" s="34" t="s">
        <v>88</v>
      </c>
    </row>
    <row r="22" spans="1:8" s="28" customFormat="1" ht="26.25" customHeight="1">
      <c r="A22" s="30" t="s">
        <v>17</v>
      </c>
      <c r="B22" s="47">
        <v>620</v>
      </c>
      <c r="C22" s="47">
        <v>246</v>
      </c>
      <c r="D22" s="98">
        <f t="shared" si="0"/>
        <v>39.67741935483871</v>
      </c>
      <c r="E22" s="47">
        <v>263</v>
      </c>
      <c r="F22" s="49">
        <f t="shared" si="1"/>
        <v>-6.4638783269961975</v>
      </c>
      <c r="G22" s="49"/>
      <c r="H22" s="29"/>
    </row>
    <row r="23" spans="1:8" s="28" customFormat="1" ht="26.25" customHeight="1">
      <c r="A23" s="30"/>
      <c r="B23" s="47"/>
      <c r="C23" s="47"/>
      <c r="D23" s="98"/>
      <c r="E23" s="47"/>
      <c r="F23" s="49"/>
      <c r="G23" s="49"/>
      <c r="H23" s="30"/>
    </row>
    <row r="24" spans="1:8" s="28" customFormat="1" ht="26.25" customHeight="1">
      <c r="A24" s="30"/>
      <c r="B24" s="47"/>
      <c r="C24" s="47"/>
      <c r="D24" s="98"/>
      <c r="E24" s="47"/>
      <c r="F24" s="49"/>
      <c r="G24" s="49"/>
      <c r="H24" s="30"/>
    </row>
    <row r="25" spans="1:8" s="28" customFormat="1" ht="26.25" customHeight="1">
      <c r="A25" s="30"/>
      <c r="B25" s="47"/>
      <c r="C25" s="47"/>
      <c r="D25" s="98"/>
      <c r="E25" s="47"/>
      <c r="F25" s="49"/>
      <c r="G25" s="49"/>
      <c r="H25" s="30"/>
    </row>
    <row r="26" spans="1:9" s="28" customFormat="1" ht="26.25" customHeight="1">
      <c r="A26" s="60" t="s">
        <v>19</v>
      </c>
      <c r="B26" s="61">
        <f>B16+B5</f>
        <v>89900</v>
      </c>
      <c r="C26" s="61">
        <f>C16+C5</f>
        <v>67275</v>
      </c>
      <c r="D26" s="102">
        <f t="shared" si="0"/>
        <v>74.83314794215795</v>
      </c>
      <c r="E26" s="61">
        <f>E16+E5</f>
        <v>65304</v>
      </c>
      <c r="F26" s="64">
        <f t="shared" si="1"/>
        <v>3.0181918412348407</v>
      </c>
      <c r="G26" s="64">
        <v>4.9</v>
      </c>
      <c r="H26" s="103"/>
      <c r="I26" s="27"/>
    </row>
    <row r="27" spans="1:8" s="22" customFormat="1" ht="41.25" customHeight="1">
      <c r="A27" s="65" t="s">
        <v>93</v>
      </c>
      <c r="B27" s="65"/>
      <c r="C27" s="65"/>
      <c r="D27" s="65"/>
      <c r="E27" s="65"/>
      <c r="F27" s="65"/>
      <c r="G27" s="65"/>
      <c r="H27" s="65"/>
    </row>
    <row r="28" ht="14.25">
      <c r="A28" s="17"/>
    </row>
  </sheetData>
  <sheetProtection/>
  <mergeCells count="2">
    <mergeCell ref="A2:H2"/>
    <mergeCell ref="A27:H27"/>
  </mergeCells>
  <printOptions horizontalCentered="1"/>
  <pageMargins left="0.7480314960629921" right="0.7480314960629921" top="0.9055118110236221" bottom="0.9448818897637796"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17"/>
  </sheetPr>
  <dimension ref="A1:I31"/>
  <sheetViews>
    <sheetView zoomScale="130" zoomScaleNormal="130" zoomScalePageLayoutView="0" workbookViewId="0" topLeftCell="A1">
      <pane xSplit="1" ySplit="4" topLeftCell="B20" activePane="bottomRight" state="frozen"/>
      <selection pane="topLeft" activeCell="A16" sqref="A16"/>
      <selection pane="topRight" activeCell="A16" sqref="A16"/>
      <selection pane="bottomLeft" activeCell="A16" sqref="A16"/>
      <selection pane="bottomRight" activeCell="K25" sqref="K25"/>
    </sheetView>
  </sheetViews>
  <sheetFormatPr defaultColWidth="9.00390625" defaultRowHeight="14.25"/>
  <cols>
    <col min="1" max="1" width="29.75390625" style="0" customWidth="1"/>
    <col min="2" max="2" width="8.875" style="0" customWidth="1"/>
    <col min="3" max="3" width="10.875" style="0" customWidth="1"/>
    <col min="4" max="4" width="9.00390625" style="0" customWidth="1"/>
    <col min="5" max="5" width="9.00390625" style="2" customWidth="1"/>
    <col min="6" max="6" width="9.00390625" style="0" customWidth="1"/>
    <col min="7" max="7" width="17.75390625" style="0" customWidth="1"/>
  </cols>
  <sheetData>
    <row r="1" spans="1:7" ht="16.5" customHeight="1">
      <c r="A1" s="66" t="s">
        <v>24</v>
      </c>
      <c r="B1" s="67"/>
      <c r="C1" s="67"/>
      <c r="D1" s="67"/>
      <c r="E1" s="68"/>
      <c r="F1" s="67"/>
      <c r="G1" s="67"/>
    </row>
    <row r="2" spans="1:7" ht="24" customHeight="1">
      <c r="A2" s="105" t="s">
        <v>98</v>
      </c>
      <c r="B2" s="105"/>
      <c r="C2" s="105"/>
      <c r="D2" s="105"/>
      <c r="E2" s="105"/>
      <c r="F2" s="105"/>
      <c r="G2" s="106"/>
    </row>
    <row r="3" spans="1:7" ht="22.5" customHeight="1">
      <c r="A3" s="107" t="s">
        <v>0</v>
      </c>
      <c r="B3" s="108"/>
      <c r="C3" s="108"/>
      <c r="D3" s="108"/>
      <c r="E3" s="108"/>
      <c r="F3" s="108"/>
      <c r="G3" s="108"/>
    </row>
    <row r="4" spans="1:7" ht="30.75" customHeight="1">
      <c r="A4" s="109" t="s">
        <v>22</v>
      </c>
      <c r="B4" s="72" t="s">
        <v>48</v>
      </c>
      <c r="C4" s="73" t="s">
        <v>40</v>
      </c>
      <c r="D4" s="110" t="s">
        <v>27</v>
      </c>
      <c r="E4" s="110" t="s">
        <v>28</v>
      </c>
      <c r="F4" s="74" t="s">
        <v>29</v>
      </c>
      <c r="G4" s="76" t="s">
        <v>132</v>
      </c>
    </row>
    <row r="5" spans="1:7" ht="25.5" customHeight="1">
      <c r="A5" s="77" t="s">
        <v>49</v>
      </c>
      <c r="B5" s="79">
        <v>43608</v>
      </c>
      <c r="C5" s="111">
        <v>17930</v>
      </c>
      <c r="D5" s="112">
        <f>C5/B5*100</f>
        <v>41.11630893414052</v>
      </c>
      <c r="E5" s="111">
        <v>13391</v>
      </c>
      <c r="F5" s="81">
        <f>(C5/E5-1)*100</f>
        <v>33.89590023149878</v>
      </c>
      <c r="G5" s="3"/>
    </row>
    <row r="6" spans="1:7" ht="25.5" customHeight="1">
      <c r="A6" s="83" t="s">
        <v>50</v>
      </c>
      <c r="B6" s="85">
        <v>858</v>
      </c>
      <c r="C6" s="111">
        <v>151</v>
      </c>
      <c r="D6" s="112">
        <f aca="true" t="shared" si="0" ref="D6:D30">C6/B6*100</f>
        <v>17.5990675990676</v>
      </c>
      <c r="E6" s="111">
        <v>123</v>
      </c>
      <c r="F6" s="87">
        <f aca="true" t="shared" si="1" ref="F6:F30">(C6/E6-1)*100</f>
        <v>22.764227642276413</v>
      </c>
      <c r="G6" s="34"/>
    </row>
    <row r="7" spans="1:7" ht="25.5" customHeight="1">
      <c r="A7" s="83" t="s">
        <v>51</v>
      </c>
      <c r="B7" s="113">
        <v>58241</v>
      </c>
      <c r="C7" s="111">
        <v>23313</v>
      </c>
      <c r="D7" s="112">
        <f t="shared" si="0"/>
        <v>40.028502257859586</v>
      </c>
      <c r="E7" s="111">
        <v>21358</v>
      </c>
      <c r="F7" s="87">
        <f t="shared" si="1"/>
        <v>9.153478790148895</v>
      </c>
      <c r="G7" s="34"/>
    </row>
    <row r="8" spans="1:7" ht="25.5" customHeight="1">
      <c r="A8" s="83" t="s">
        <v>52</v>
      </c>
      <c r="B8" s="113">
        <v>48107</v>
      </c>
      <c r="C8" s="111">
        <v>16607</v>
      </c>
      <c r="D8" s="112">
        <f t="shared" si="0"/>
        <v>34.52096368511859</v>
      </c>
      <c r="E8" s="111">
        <v>23162</v>
      </c>
      <c r="F8" s="87">
        <f t="shared" si="1"/>
        <v>-28.30066488213453</v>
      </c>
      <c r="G8" s="114"/>
    </row>
    <row r="9" spans="1:7" ht="25.5" customHeight="1">
      <c r="A9" s="83" t="s">
        <v>53</v>
      </c>
      <c r="B9" s="113">
        <v>1939</v>
      </c>
      <c r="C9" s="111">
        <v>523</v>
      </c>
      <c r="D9" s="112">
        <f t="shared" si="0"/>
        <v>26.972666322846827</v>
      </c>
      <c r="E9" s="111">
        <v>647</v>
      </c>
      <c r="F9" s="87">
        <f t="shared" si="1"/>
        <v>-19.165378670788257</v>
      </c>
      <c r="G9" s="34"/>
    </row>
    <row r="10" spans="1:7" ht="25.5" customHeight="1">
      <c r="A10" s="83" t="s">
        <v>54</v>
      </c>
      <c r="B10" s="113">
        <v>17969</v>
      </c>
      <c r="C10" s="111">
        <v>9321</v>
      </c>
      <c r="D10" s="112">
        <f t="shared" si="0"/>
        <v>51.87266959764039</v>
      </c>
      <c r="E10" s="111">
        <v>8446</v>
      </c>
      <c r="F10" s="87">
        <f t="shared" si="1"/>
        <v>10.359933696424338</v>
      </c>
      <c r="G10" s="88"/>
    </row>
    <row r="11" spans="1:7" ht="25.5" customHeight="1">
      <c r="A11" s="83" t="s">
        <v>55</v>
      </c>
      <c r="B11" s="113">
        <v>38118</v>
      </c>
      <c r="C11" s="111">
        <v>26737</v>
      </c>
      <c r="D11" s="112">
        <f t="shared" si="0"/>
        <v>70.14271472795005</v>
      </c>
      <c r="E11" s="111">
        <v>36267</v>
      </c>
      <c r="F11" s="87">
        <f t="shared" si="1"/>
        <v>-26.27733200981609</v>
      </c>
      <c r="G11" s="34"/>
    </row>
    <row r="12" spans="1:7" ht="25.5" customHeight="1">
      <c r="A12" s="83" t="s">
        <v>56</v>
      </c>
      <c r="B12" s="113">
        <v>25767</v>
      </c>
      <c r="C12" s="111">
        <v>12945</v>
      </c>
      <c r="D12" s="112">
        <f t="shared" si="0"/>
        <v>50.238677378041686</v>
      </c>
      <c r="E12" s="111">
        <v>16160</v>
      </c>
      <c r="F12" s="87">
        <f t="shared" si="1"/>
        <v>-19.894801980198018</v>
      </c>
      <c r="G12" s="34"/>
    </row>
    <row r="13" spans="1:7" ht="25.5" customHeight="1">
      <c r="A13" s="83" t="s">
        <v>57</v>
      </c>
      <c r="B13" s="113">
        <v>3899</v>
      </c>
      <c r="C13" s="111">
        <v>2461</v>
      </c>
      <c r="D13" s="112">
        <f t="shared" si="0"/>
        <v>63.11874839702488</v>
      </c>
      <c r="E13" s="111">
        <v>1937</v>
      </c>
      <c r="F13" s="87">
        <f t="shared" si="1"/>
        <v>27.0521424883841</v>
      </c>
      <c r="G13" s="34"/>
    </row>
    <row r="14" spans="1:7" ht="25.5" customHeight="1">
      <c r="A14" s="83" t="s">
        <v>58</v>
      </c>
      <c r="B14" s="113">
        <v>18452</v>
      </c>
      <c r="C14" s="111">
        <v>4937</v>
      </c>
      <c r="D14" s="112">
        <f t="shared" si="0"/>
        <v>26.755907218729675</v>
      </c>
      <c r="E14" s="111">
        <v>52329</v>
      </c>
      <c r="F14" s="87">
        <f t="shared" si="1"/>
        <v>-90.56546083433659</v>
      </c>
      <c r="G14" s="34"/>
    </row>
    <row r="15" spans="1:7" ht="25.5" customHeight="1">
      <c r="A15" s="83" t="s">
        <v>59</v>
      </c>
      <c r="B15" s="113">
        <v>24808</v>
      </c>
      <c r="C15" s="111">
        <v>35804</v>
      </c>
      <c r="D15" s="112">
        <f t="shared" si="0"/>
        <v>144.32441148016767</v>
      </c>
      <c r="E15" s="111">
        <v>3617</v>
      </c>
      <c r="F15" s="87">
        <f t="shared" si="1"/>
        <v>889.8811169477467</v>
      </c>
      <c r="G15" s="34" t="s">
        <v>99</v>
      </c>
    </row>
    <row r="16" spans="1:7" ht="25.5" customHeight="1">
      <c r="A16" s="83" t="s">
        <v>60</v>
      </c>
      <c r="B16" s="113">
        <v>33810</v>
      </c>
      <c r="C16" s="111">
        <v>12480</v>
      </c>
      <c r="D16" s="112">
        <f t="shared" si="0"/>
        <v>36.912156166814555</v>
      </c>
      <c r="E16" s="111">
        <v>10618</v>
      </c>
      <c r="F16" s="87">
        <f t="shared" si="1"/>
        <v>17.53625918252024</v>
      </c>
      <c r="G16" s="34"/>
    </row>
    <row r="17" spans="1:7" ht="25.5" customHeight="1">
      <c r="A17" s="83" t="s">
        <v>61</v>
      </c>
      <c r="B17" s="113">
        <v>4661</v>
      </c>
      <c r="C17" s="111">
        <v>1303</v>
      </c>
      <c r="D17" s="112">
        <f t="shared" si="0"/>
        <v>27.955374383179578</v>
      </c>
      <c r="E17" s="111">
        <v>958</v>
      </c>
      <c r="F17" s="87">
        <f t="shared" si="1"/>
        <v>36.012526096033405</v>
      </c>
      <c r="G17" s="34"/>
    </row>
    <row r="18" spans="1:7" ht="25.5" customHeight="1">
      <c r="A18" s="83" t="s">
        <v>62</v>
      </c>
      <c r="B18" s="113">
        <v>3425</v>
      </c>
      <c r="C18" s="111">
        <v>2612</v>
      </c>
      <c r="D18" s="112">
        <f t="shared" si="0"/>
        <v>76.26277372262774</v>
      </c>
      <c r="E18" s="111">
        <v>730</v>
      </c>
      <c r="F18" s="87">
        <f t="shared" si="1"/>
        <v>257.8082191780822</v>
      </c>
      <c r="G18" s="34"/>
    </row>
    <row r="19" spans="1:7" ht="25.5" customHeight="1">
      <c r="A19" s="83" t="s">
        <v>63</v>
      </c>
      <c r="B19" s="113"/>
      <c r="C19" s="111"/>
      <c r="D19" s="112"/>
      <c r="E19" s="111"/>
      <c r="F19" s="87"/>
      <c r="G19" s="34"/>
    </row>
    <row r="20" spans="1:7" ht="25.5" customHeight="1">
      <c r="A20" s="83" t="s">
        <v>43</v>
      </c>
      <c r="B20" s="113">
        <v>843</v>
      </c>
      <c r="C20" s="111">
        <v>439</v>
      </c>
      <c r="D20" s="112">
        <f t="shared" si="0"/>
        <v>52.07591933570581</v>
      </c>
      <c r="E20" s="111">
        <v>771</v>
      </c>
      <c r="F20" s="87">
        <f t="shared" si="1"/>
        <v>-43.060959792477306</v>
      </c>
      <c r="G20" s="34"/>
    </row>
    <row r="21" spans="1:7" ht="25.5" customHeight="1">
      <c r="A21" s="83" t="s">
        <v>64</v>
      </c>
      <c r="B21" s="113">
        <v>8792</v>
      </c>
      <c r="C21" s="111">
        <v>3349</v>
      </c>
      <c r="D21" s="112">
        <f t="shared" si="0"/>
        <v>38.09144676979072</v>
      </c>
      <c r="E21" s="111">
        <v>2520</v>
      </c>
      <c r="F21" s="87">
        <f t="shared" si="1"/>
        <v>32.89682539682539</v>
      </c>
      <c r="G21" s="34"/>
    </row>
    <row r="22" spans="1:7" ht="25.5" customHeight="1">
      <c r="A22" s="83" t="s">
        <v>44</v>
      </c>
      <c r="B22" s="113">
        <v>14744</v>
      </c>
      <c r="C22" s="111">
        <v>8191</v>
      </c>
      <c r="D22" s="112">
        <f t="shared" si="0"/>
        <v>55.55480195333695</v>
      </c>
      <c r="E22" s="111">
        <v>3216</v>
      </c>
      <c r="F22" s="87">
        <f t="shared" si="1"/>
        <v>154.69527363184082</v>
      </c>
      <c r="G22" s="34"/>
    </row>
    <row r="23" spans="1:7" ht="25.5" customHeight="1">
      <c r="A23" s="83" t="s">
        <v>65</v>
      </c>
      <c r="B23" s="113">
        <v>711</v>
      </c>
      <c r="C23" s="111">
        <v>272</v>
      </c>
      <c r="D23" s="112">
        <f t="shared" si="0"/>
        <v>38.25597749648382</v>
      </c>
      <c r="E23" s="111">
        <v>246</v>
      </c>
      <c r="F23" s="87">
        <f t="shared" si="1"/>
        <v>10.569105691056912</v>
      </c>
      <c r="G23" s="34"/>
    </row>
    <row r="24" spans="1:7" ht="25.5" customHeight="1">
      <c r="A24" s="83" t="s">
        <v>45</v>
      </c>
      <c r="B24" s="113">
        <v>10000</v>
      </c>
      <c r="C24" s="111"/>
      <c r="D24" s="112"/>
      <c r="E24" s="111"/>
      <c r="F24" s="87"/>
      <c r="G24" s="34" t="s">
        <v>91</v>
      </c>
    </row>
    <row r="25" spans="1:7" ht="25.5" customHeight="1">
      <c r="A25" s="83" t="s">
        <v>67</v>
      </c>
      <c r="B25" s="113">
        <v>13947</v>
      </c>
      <c r="C25" s="111">
        <v>70</v>
      </c>
      <c r="D25" s="112">
        <f t="shared" si="0"/>
        <v>0.501900050190005</v>
      </c>
      <c r="E25" s="111">
        <v>395</v>
      </c>
      <c r="F25" s="87">
        <f t="shared" si="1"/>
        <v>-82.27848101265822</v>
      </c>
      <c r="G25" s="34"/>
    </row>
    <row r="26" spans="1:7" ht="25.5" customHeight="1">
      <c r="A26" s="83" t="s">
        <v>68</v>
      </c>
      <c r="B26" s="113">
        <v>7858</v>
      </c>
      <c r="C26" s="111">
        <v>3694</v>
      </c>
      <c r="D26" s="112">
        <f t="shared" si="0"/>
        <v>47.00941715449224</v>
      </c>
      <c r="E26" s="111"/>
      <c r="F26" s="87"/>
      <c r="G26" s="34"/>
    </row>
    <row r="27" spans="1:7" ht="25.5" customHeight="1">
      <c r="A27" s="83" t="s">
        <v>69</v>
      </c>
      <c r="B27" s="113"/>
      <c r="C27" s="111"/>
      <c r="D27" s="112"/>
      <c r="E27" s="111"/>
      <c r="F27" s="87"/>
      <c r="G27" s="3"/>
    </row>
    <row r="28" spans="1:7" ht="23.25" customHeight="1">
      <c r="A28" s="83"/>
      <c r="B28" s="113"/>
      <c r="C28" s="111"/>
      <c r="D28" s="112"/>
      <c r="E28" s="111"/>
      <c r="F28" s="87"/>
      <c r="G28" s="3"/>
    </row>
    <row r="29" spans="1:7" ht="23.25" customHeight="1">
      <c r="A29" s="83"/>
      <c r="B29" s="113"/>
      <c r="C29" s="111"/>
      <c r="D29" s="112"/>
      <c r="E29" s="111"/>
      <c r="F29" s="87"/>
      <c r="G29" s="3"/>
    </row>
    <row r="30" spans="1:9" ht="25.5" customHeight="1">
      <c r="A30" s="90" t="s">
        <v>23</v>
      </c>
      <c r="B30" s="92">
        <f>SUM(B5:B29)</f>
        <v>380557</v>
      </c>
      <c r="C30" s="91">
        <f>SUM(C5:C29)</f>
        <v>183139</v>
      </c>
      <c r="D30" s="93">
        <f t="shared" si="0"/>
        <v>48.123934128133236</v>
      </c>
      <c r="E30" s="91">
        <f>SUM(E5:E29)</f>
        <v>196891</v>
      </c>
      <c r="F30" s="94">
        <f t="shared" si="1"/>
        <v>-6.984575221823242</v>
      </c>
      <c r="G30" s="5"/>
      <c r="H30" s="16"/>
      <c r="I30" s="16"/>
    </row>
    <row r="31" ht="14.25">
      <c r="A31" s="1"/>
    </row>
  </sheetData>
  <sheetProtection/>
  <mergeCells count="2">
    <mergeCell ref="A2:G2"/>
    <mergeCell ref="A3:G3"/>
  </mergeCells>
  <printOptions horizontalCentered="1"/>
  <pageMargins left="0.3937007874015748" right="0.3937007874015748" top="0.9055118110236221"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indexed="17"/>
  </sheetPr>
  <dimension ref="A1:G18"/>
  <sheetViews>
    <sheetView zoomScale="120" zoomScaleNormal="120" zoomScalePageLayoutView="0" workbookViewId="0" topLeftCell="A1">
      <selection activeCell="J17" sqref="J17"/>
    </sheetView>
  </sheetViews>
  <sheetFormatPr defaultColWidth="9.00390625" defaultRowHeight="14.25"/>
  <cols>
    <col min="1" max="1" width="43.125" style="8" customWidth="1"/>
    <col min="2" max="2" width="11.00390625" style="7" customWidth="1"/>
    <col min="3" max="3" width="10.25390625" style="7" customWidth="1"/>
    <col min="4" max="4" width="11.25390625" style="7" customWidth="1"/>
    <col min="5" max="5" width="10.25390625" style="7" customWidth="1"/>
    <col min="6" max="6" width="11.00390625" style="7" customWidth="1"/>
    <col min="7" max="7" width="16.625" style="7" customWidth="1"/>
    <col min="8" max="16384" width="9.00390625" style="8" customWidth="1"/>
  </cols>
  <sheetData>
    <row r="1" spans="1:2" ht="26.25" customHeight="1">
      <c r="A1" s="115" t="s">
        <v>41</v>
      </c>
      <c r="B1" s="6"/>
    </row>
    <row r="2" spans="1:7" ht="25.5" customHeight="1">
      <c r="A2" s="116" t="s">
        <v>101</v>
      </c>
      <c r="B2" s="116"/>
      <c r="C2" s="116"/>
      <c r="D2" s="116"/>
      <c r="E2" s="116"/>
      <c r="F2" s="116"/>
      <c r="G2" s="116"/>
    </row>
    <row r="3" spans="1:7" ht="24.75" customHeight="1">
      <c r="A3" s="9"/>
      <c r="B3" s="10"/>
      <c r="C3" s="11"/>
      <c r="D3" s="11"/>
      <c r="E3" s="11"/>
      <c r="F3" s="11"/>
      <c r="G3" s="117" t="s">
        <v>31</v>
      </c>
    </row>
    <row r="4" spans="1:7" ht="30.75" customHeight="1">
      <c r="A4" s="118" t="s">
        <v>100</v>
      </c>
      <c r="B4" s="72" t="s">
        <v>48</v>
      </c>
      <c r="C4" s="119" t="s">
        <v>40</v>
      </c>
      <c r="D4" s="120" t="s">
        <v>39</v>
      </c>
      <c r="E4" s="120" t="s">
        <v>34</v>
      </c>
      <c r="F4" s="120" t="s">
        <v>35</v>
      </c>
      <c r="G4" s="120" t="s">
        <v>32</v>
      </c>
    </row>
    <row r="5" spans="1:7" ht="26.25" customHeight="1">
      <c r="A5" s="121" t="s">
        <v>36</v>
      </c>
      <c r="B5" s="122">
        <v>278</v>
      </c>
      <c r="C5" s="122">
        <v>88</v>
      </c>
      <c r="D5" s="123">
        <f>C5/B5*100</f>
        <v>31.654676258992804</v>
      </c>
      <c r="E5" s="122">
        <v>177</v>
      </c>
      <c r="F5" s="124">
        <f aca="true" t="shared" si="0" ref="F5:F15">(C5/E5-1)*100</f>
        <v>-50.28248587570621</v>
      </c>
      <c r="G5" s="134" t="s">
        <v>102</v>
      </c>
    </row>
    <row r="6" spans="1:7" ht="26.25" customHeight="1">
      <c r="A6" s="121" t="s">
        <v>37</v>
      </c>
      <c r="B6" s="122">
        <v>1000</v>
      </c>
      <c r="C6" s="122">
        <v>1410</v>
      </c>
      <c r="D6" s="123">
        <f aca="true" t="shared" si="1" ref="D6:D18">C6/B6*100</f>
        <v>141</v>
      </c>
      <c r="E6" s="122">
        <v>249</v>
      </c>
      <c r="F6" s="124">
        <f t="shared" si="0"/>
        <v>466.26506024096386</v>
      </c>
      <c r="G6" s="135"/>
    </row>
    <row r="7" spans="1:7" ht="26.25" customHeight="1">
      <c r="A7" s="121" t="s">
        <v>70</v>
      </c>
      <c r="B7" s="122"/>
      <c r="C7" s="122"/>
      <c r="D7" s="123"/>
      <c r="E7" s="122">
        <v>1124</v>
      </c>
      <c r="F7" s="124"/>
      <c r="G7" s="101" t="s">
        <v>103</v>
      </c>
    </row>
    <row r="8" spans="1:7" ht="26.25" customHeight="1">
      <c r="A8" s="121" t="s">
        <v>71</v>
      </c>
      <c r="B8" s="122">
        <v>5760</v>
      </c>
      <c r="C8" s="122">
        <v>1600</v>
      </c>
      <c r="D8" s="123">
        <f t="shared" si="1"/>
        <v>27.77777777777778</v>
      </c>
      <c r="E8" s="122">
        <v>1970</v>
      </c>
      <c r="F8" s="124">
        <f t="shared" si="0"/>
        <v>-18.781725888324875</v>
      </c>
      <c r="G8" s="135"/>
    </row>
    <row r="9" spans="1:7" ht="26.25" customHeight="1">
      <c r="A9" s="121" t="s">
        <v>72</v>
      </c>
      <c r="B9" s="122">
        <v>24657</v>
      </c>
      <c r="C9" s="122">
        <v>3525</v>
      </c>
      <c r="D9" s="123">
        <f t="shared" si="1"/>
        <v>14.296143083100135</v>
      </c>
      <c r="E9" s="122">
        <v>6623</v>
      </c>
      <c r="F9" s="124">
        <f t="shared" si="0"/>
        <v>-46.77638532387136</v>
      </c>
      <c r="G9" s="135"/>
    </row>
    <row r="10" spans="1:7" ht="26.25" customHeight="1">
      <c r="A10" s="121" t="s">
        <v>73</v>
      </c>
      <c r="B10" s="122">
        <v>4613</v>
      </c>
      <c r="C10" s="122">
        <v>458</v>
      </c>
      <c r="D10" s="123">
        <f t="shared" si="1"/>
        <v>9.928463039236938</v>
      </c>
      <c r="E10" s="122">
        <v>354</v>
      </c>
      <c r="F10" s="124">
        <f t="shared" si="0"/>
        <v>29.378531073446325</v>
      </c>
      <c r="G10" s="135"/>
    </row>
    <row r="11" spans="1:7" ht="26.25" customHeight="1">
      <c r="A11" s="121" t="s">
        <v>74</v>
      </c>
      <c r="B11" s="122">
        <v>518018</v>
      </c>
      <c r="C11" s="122">
        <v>116396</v>
      </c>
      <c r="D11" s="123">
        <f t="shared" si="1"/>
        <v>22.469489477199634</v>
      </c>
      <c r="E11" s="122">
        <v>146628</v>
      </c>
      <c r="F11" s="124">
        <f t="shared" si="0"/>
        <v>-20.61816297023761</v>
      </c>
      <c r="G11" s="135"/>
    </row>
    <row r="12" spans="1:7" ht="26.25" customHeight="1">
      <c r="A12" s="121" t="s">
        <v>75</v>
      </c>
      <c r="B12" s="122">
        <v>7811</v>
      </c>
      <c r="C12" s="122">
        <v>1977</v>
      </c>
      <c r="D12" s="123">
        <f t="shared" si="1"/>
        <v>25.310459608244784</v>
      </c>
      <c r="E12" s="122">
        <v>2621</v>
      </c>
      <c r="F12" s="124">
        <f t="shared" si="0"/>
        <v>-24.570774513544446</v>
      </c>
      <c r="G12" s="135"/>
    </row>
    <row r="13" spans="1:7" ht="26.25" customHeight="1">
      <c r="A13" s="121" t="s">
        <v>76</v>
      </c>
      <c r="B13" s="122">
        <v>36680</v>
      </c>
      <c r="C13" s="122">
        <v>12964</v>
      </c>
      <c r="D13" s="123">
        <f t="shared" si="1"/>
        <v>35.34351145038168</v>
      </c>
      <c r="E13" s="122">
        <v>20242</v>
      </c>
      <c r="F13" s="124">
        <f t="shared" si="0"/>
        <v>-35.95494516352139</v>
      </c>
      <c r="G13" s="135"/>
    </row>
    <row r="14" spans="1:7" ht="26.25" customHeight="1">
      <c r="A14" s="121" t="s">
        <v>77</v>
      </c>
      <c r="B14" s="122">
        <v>4480</v>
      </c>
      <c r="C14" s="122">
        <v>998</v>
      </c>
      <c r="D14" s="123">
        <f t="shared" si="1"/>
        <v>22.276785714285715</v>
      </c>
      <c r="E14" s="122">
        <v>3375</v>
      </c>
      <c r="F14" s="124">
        <f t="shared" si="0"/>
        <v>-70.42962962962963</v>
      </c>
      <c r="G14" s="136"/>
    </row>
    <row r="15" spans="1:7" ht="26.25" customHeight="1">
      <c r="A15" s="121" t="s">
        <v>78</v>
      </c>
      <c r="B15" s="122">
        <v>2810</v>
      </c>
      <c r="C15" s="122">
        <v>1738</v>
      </c>
      <c r="D15" s="123">
        <f t="shared" si="1"/>
        <v>61.85053380782918</v>
      </c>
      <c r="E15" s="122">
        <v>619</v>
      </c>
      <c r="F15" s="124">
        <f t="shared" si="0"/>
        <v>180.77544426494345</v>
      </c>
      <c r="G15" s="136"/>
    </row>
    <row r="16" spans="1:7" ht="26.25" customHeight="1">
      <c r="A16" s="121" t="s">
        <v>79</v>
      </c>
      <c r="B16" s="122"/>
      <c r="C16" s="122"/>
      <c r="D16" s="123"/>
      <c r="E16" s="122">
        <v>18</v>
      </c>
      <c r="F16" s="124"/>
      <c r="G16" s="101"/>
    </row>
    <row r="17" spans="1:7" ht="26.25" customHeight="1">
      <c r="A17" s="126"/>
      <c r="B17" s="127"/>
      <c r="C17" s="127"/>
      <c r="D17" s="128"/>
      <c r="E17" s="127"/>
      <c r="F17" s="125"/>
      <c r="G17" s="137"/>
    </row>
    <row r="18" spans="1:7" ht="26.25" customHeight="1">
      <c r="A18" s="129" t="s">
        <v>33</v>
      </c>
      <c r="B18" s="130">
        <f>SUM(B5:B16)</f>
        <v>606107</v>
      </c>
      <c r="C18" s="130">
        <f>SUM(C5:C16)</f>
        <v>141154</v>
      </c>
      <c r="D18" s="131">
        <f t="shared" si="1"/>
        <v>23.288627255583584</v>
      </c>
      <c r="E18" s="130">
        <f>SUM(E5:E16)</f>
        <v>184000</v>
      </c>
      <c r="F18" s="132">
        <f>(C18/E18-1)*100</f>
        <v>-23.28586956521739</v>
      </c>
      <c r="G18" s="138"/>
    </row>
  </sheetData>
  <sheetProtection/>
  <mergeCells count="1">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7"/>
  </sheetPr>
  <dimension ref="A1:I27"/>
  <sheetViews>
    <sheetView zoomScale="120" zoomScaleNormal="120" zoomScalePageLayoutView="0" workbookViewId="0" topLeftCell="A1">
      <selection activeCell="J12" sqref="J12"/>
    </sheetView>
  </sheetViews>
  <sheetFormatPr defaultColWidth="9.00390625" defaultRowHeight="14.25"/>
  <cols>
    <col min="1" max="1" width="60.875" style="8" customWidth="1"/>
    <col min="2" max="3" width="13.50390625" style="7" customWidth="1"/>
    <col min="4" max="6" width="11.00390625" style="7" customWidth="1"/>
    <col min="7" max="7" width="20.875" style="8" customWidth="1"/>
    <col min="8" max="16384" width="9.00390625" style="8" customWidth="1"/>
  </cols>
  <sheetData>
    <row r="1" spans="1:9" ht="14.25">
      <c r="A1" s="12" t="s">
        <v>42</v>
      </c>
      <c r="B1" s="6"/>
      <c r="C1" s="6"/>
      <c r="D1" s="6"/>
      <c r="G1" s="7"/>
      <c r="H1" s="7"/>
      <c r="I1" s="7"/>
    </row>
    <row r="2" spans="1:9" ht="18" customHeight="1">
      <c r="A2" s="116" t="s">
        <v>127</v>
      </c>
      <c r="B2" s="116"/>
      <c r="C2" s="116"/>
      <c r="D2" s="116"/>
      <c r="E2" s="116"/>
      <c r="F2" s="116"/>
      <c r="G2" s="116"/>
      <c r="H2" s="15"/>
      <c r="I2" s="15"/>
    </row>
    <row r="3" spans="1:7" ht="18" customHeight="1">
      <c r="A3" s="12"/>
      <c r="B3" s="11"/>
      <c r="C3" s="11"/>
      <c r="D3" s="11"/>
      <c r="E3" s="11"/>
      <c r="F3" s="139" t="s">
        <v>31</v>
      </c>
      <c r="G3" s="139"/>
    </row>
    <row r="4" spans="1:7" ht="30" customHeight="1">
      <c r="A4" s="120" t="s">
        <v>100</v>
      </c>
      <c r="B4" s="72" t="s">
        <v>48</v>
      </c>
      <c r="C4" s="119" t="s">
        <v>40</v>
      </c>
      <c r="D4" s="120" t="s">
        <v>129</v>
      </c>
      <c r="E4" s="120" t="s">
        <v>34</v>
      </c>
      <c r="F4" s="120" t="s">
        <v>35</v>
      </c>
      <c r="G4" s="120" t="s">
        <v>32</v>
      </c>
    </row>
    <row r="5" spans="1:7" s="12" customFormat="1" ht="21.75" customHeight="1">
      <c r="A5" s="126" t="s">
        <v>104</v>
      </c>
      <c r="B5" s="127">
        <v>5634</v>
      </c>
      <c r="C5" s="127">
        <v>580</v>
      </c>
      <c r="D5" s="140">
        <f aca="true" t="shared" si="0" ref="D5:D27">C5/B5*100</f>
        <v>10.294639687610934</v>
      </c>
      <c r="E5" s="127">
        <f>SUM(E6:E7)</f>
        <v>25</v>
      </c>
      <c r="F5" s="125">
        <f aca="true" t="shared" si="1" ref="F5:F13">(C5/E5-1)*100</f>
        <v>2220</v>
      </c>
      <c r="G5" s="141"/>
    </row>
    <row r="6" spans="1:8" s="12" customFormat="1" ht="21.75" customHeight="1">
      <c r="A6" s="126" t="s">
        <v>105</v>
      </c>
      <c r="B6" s="127">
        <v>5403</v>
      </c>
      <c r="C6" s="127">
        <v>550</v>
      </c>
      <c r="D6" s="140">
        <f t="shared" si="0"/>
        <v>10.179529890801406</v>
      </c>
      <c r="E6" s="127">
        <v>25</v>
      </c>
      <c r="F6" s="125">
        <f t="shared" si="1"/>
        <v>2100</v>
      </c>
      <c r="G6" s="141"/>
      <c r="H6" s="18"/>
    </row>
    <row r="7" spans="1:8" s="12" customFormat="1" ht="21.75" customHeight="1">
      <c r="A7" s="126" t="s">
        <v>106</v>
      </c>
      <c r="B7" s="127">
        <v>231</v>
      </c>
      <c r="C7" s="127">
        <v>30</v>
      </c>
      <c r="D7" s="140">
        <f t="shared" si="0"/>
        <v>12.987012987012985</v>
      </c>
      <c r="E7" s="127"/>
      <c r="F7" s="125"/>
      <c r="G7" s="141"/>
      <c r="H7" s="18"/>
    </row>
    <row r="8" spans="1:7" s="12" customFormat="1" ht="21.75" customHeight="1">
      <c r="A8" s="126" t="s">
        <v>107</v>
      </c>
      <c r="B8" s="127">
        <f>SUM(B9:B16)</f>
        <v>586152</v>
      </c>
      <c r="C8" s="127">
        <f>SUM(C9:C16)</f>
        <v>294288</v>
      </c>
      <c r="D8" s="140">
        <f t="shared" si="0"/>
        <v>50.206772304794654</v>
      </c>
      <c r="E8" s="127">
        <f>SUM(E9:E16)</f>
        <v>298825</v>
      </c>
      <c r="F8" s="125">
        <f t="shared" si="1"/>
        <v>-1.518279929724753</v>
      </c>
      <c r="G8" s="141"/>
    </row>
    <row r="9" spans="1:7" s="12" customFormat="1" ht="21.75" customHeight="1">
      <c r="A9" s="126" t="s">
        <v>108</v>
      </c>
      <c r="B9" s="127"/>
      <c r="C9" s="127"/>
      <c r="D9" s="140"/>
      <c r="E9" s="127">
        <v>872</v>
      </c>
      <c r="F9" s="125"/>
      <c r="G9" s="149" t="s">
        <v>128</v>
      </c>
    </row>
    <row r="10" spans="1:7" s="12" customFormat="1" ht="21.75" customHeight="1">
      <c r="A10" s="126" t="s">
        <v>109</v>
      </c>
      <c r="B10" s="127">
        <v>501121</v>
      </c>
      <c r="C10" s="127">
        <v>268293</v>
      </c>
      <c r="D10" s="140">
        <f t="shared" si="0"/>
        <v>53.53856653383116</v>
      </c>
      <c r="E10" s="127">
        <v>269757</v>
      </c>
      <c r="F10" s="125">
        <f t="shared" si="1"/>
        <v>-0.5427106618178579</v>
      </c>
      <c r="G10" s="141"/>
    </row>
    <row r="11" spans="1:7" s="12" customFormat="1" ht="21.75" customHeight="1">
      <c r="A11" s="126" t="s">
        <v>110</v>
      </c>
      <c r="B11" s="142">
        <v>5754</v>
      </c>
      <c r="C11" s="142">
        <v>7259</v>
      </c>
      <c r="D11" s="140">
        <f t="shared" si="0"/>
        <v>126.15571776155718</v>
      </c>
      <c r="E11" s="142"/>
      <c r="F11" s="125"/>
      <c r="G11" s="141"/>
    </row>
    <row r="12" spans="1:7" s="12" customFormat="1" ht="21.75" customHeight="1">
      <c r="A12" s="126" t="s">
        <v>111</v>
      </c>
      <c r="B12" s="143">
        <v>24211</v>
      </c>
      <c r="C12" s="143">
        <v>1126</v>
      </c>
      <c r="D12" s="140">
        <f t="shared" si="0"/>
        <v>4.650778571723597</v>
      </c>
      <c r="E12" s="143">
        <v>14241</v>
      </c>
      <c r="F12" s="125">
        <f t="shared" si="1"/>
        <v>-92.09325187837932</v>
      </c>
      <c r="G12" s="141"/>
    </row>
    <row r="13" spans="1:7" s="12" customFormat="1" ht="21.75" customHeight="1">
      <c r="A13" s="126" t="s">
        <v>112</v>
      </c>
      <c r="B13" s="143">
        <v>4447</v>
      </c>
      <c r="C13" s="143">
        <v>75</v>
      </c>
      <c r="D13" s="140">
        <f t="shared" si="0"/>
        <v>1.6865302451090622</v>
      </c>
      <c r="E13" s="143">
        <v>386</v>
      </c>
      <c r="F13" s="125">
        <f t="shared" si="1"/>
        <v>-80.56994818652849</v>
      </c>
      <c r="G13" s="141"/>
    </row>
    <row r="14" spans="1:7" s="12" customFormat="1" ht="21.75" customHeight="1">
      <c r="A14" s="126" t="s">
        <v>113</v>
      </c>
      <c r="B14" s="143">
        <v>8680</v>
      </c>
      <c r="C14" s="143">
        <v>573</v>
      </c>
      <c r="D14" s="140">
        <f t="shared" si="0"/>
        <v>6.6013824884792625</v>
      </c>
      <c r="E14" s="143">
        <v>74</v>
      </c>
      <c r="F14" s="125">
        <f aca="true" t="shared" si="2" ref="F14:F21">(C14/E14-1)*100</f>
        <v>674.3243243243243</v>
      </c>
      <c r="G14" s="141"/>
    </row>
    <row r="15" spans="1:7" s="12" customFormat="1" ht="21.75" customHeight="1">
      <c r="A15" s="126" t="s">
        <v>114</v>
      </c>
      <c r="B15" s="143">
        <v>37629</v>
      </c>
      <c r="C15" s="143">
        <v>15924</v>
      </c>
      <c r="D15" s="140">
        <f t="shared" si="0"/>
        <v>42.318424619309575</v>
      </c>
      <c r="E15" s="143">
        <v>12539</v>
      </c>
      <c r="F15" s="125">
        <f t="shared" si="2"/>
        <v>26.995773187654514</v>
      </c>
      <c r="G15" s="141"/>
    </row>
    <row r="16" spans="1:7" s="12" customFormat="1" ht="21.75" customHeight="1">
      <c r="A16" s="144" t="s">
        <v>115</v>
      </c>
      <c r="B16" s="143">
        <v>4310</v>
      </c>
      <c r="C16" s="143">
        <v>1038</v>
      </c>
      <c r="D16" s="140">
        <f t="shared" si="0"/>
        <v>24.083526682134572</v>
      </c>
      <c r="E16" s="143">
        <v>956</v>
      </c>
      <c r="F16" s="125">
        <f t="shared" si="2"/>
        <v>8.577405857740583</v>
      </c>
      <c r="G16" s="141"/>
    </row>
    <row r="17" spans="1:7" s="12" customFormat="1" ht="21.75" customHeight="1">
      <c r="A17" s="126" t="s">
        <v>116</v>
      </c>
      <c r="B17" s="142">
        <v>883</v>
      </c>
      <c r="C17" s="142">
        <f>SUM(C18:C19)</f>
        <v>276</v>
      </c>
      <c r="D17" s="140">
        <f t="shared" si="0"/>
        <v>31.257078142695356</v>
      </c>
      <c r="E17" s="142">
        <f>SUM(E18:E19)</f>
        <v>152</v>
      </c>
      <c r="F17" s="125">
        <f t="shared" si="2"/>
        <v>81.57894736842107</v>
      </c>
      <c r="G17" s="141"/>
    </row>
    <row r="18" spans="1:7" s="12" customFormat="1" ht="21.75" customHeight="1">
      <c r="A18" s="145" t="s">
        <v>117</v>
      </c>
      <c r="B18" s="127">
        <v>323</v>
      </c>
      <c r="C18" s="127">
        <v>59</v>
      </c>
      <c r="D18" s="140">
        <f t="shared" si="0"/>
        <v>18.26625386996904</v>
      </c>
      <c r="E18" s="127">
        <v>108</v>
      </c>
      <c r="F18" s="125">
        <f t="shared" si="2"/>
        <v>-45.370370370370374</v>
      </c>
      <c r="G18" s="141"/>
    </row>
    <row r="19" spans="1:7" s="12" customFormat="1" ht="21.75" customHeight="1">
      <c r="A19" s="145" t="s">
        <v>118</v>
      </c>
      <c r="B19" s="127">
        <v>560</v>
      </c>
      <c r="C19" s="127">
        <v>217</v>
      </c>
      <c r="D19" s="140">
        <f t="shared" si="0"/>
        <v>38.75</v>
      </c>
      <c r="E19" s="127">
        <v>44</v>
      </c>
      <c r="F19" s="125">
        <f t="shared" si="2"/>
        <v>393.1818181818182</v>
      </c>
      <c r="G19" s="141"/>
    </row>
    <row r="20" spans="1:7" s="12" customFormat="1" ht="21.75" customHeight="1">
      <c r="A20" s="126" t="s">
        <v>119</v>
      </c>
      <c r="B20" s="146">
        <v>100</v>
      </c>
      <c r="C20" s="146"/>
      <c r="D20" s="140"/>
      <c r="E20" s="146">
        <v>100</v>
      </c>
      <c r="F20" s="125"/>
      <c r="G20" s="141"/>
    </row>
    <row r="21" spans="1:7" s="12" customFormat="1" ht="21.75" customHeight="1">
      <c r="A21" s="126" t="s">
        <v>120</v>
      </c>
      <c r="B21" s="127">
        <f>SUM(B22:B24)</f>
        <v>15960</v>
      </c>
      <c r="C21" s="127">
        <f>SUM(C22:C24)</f>
        <v>3041</v>
      </c>
      <c r="D21" s="140">
        <f t="shared" si="0"/>
        <v>19.05388471177945</v>
      </c>
      <c r="E21" s="127">
        <f>SUM(E22:E24)</f>
        <v>2332</v>
      </c>
      <c r="F21" s="125">
        <f t="shared" si="2"/>
        <v>30.403087478559176</v>
      </c>
      <c r="G21" s="141"/>
    </row>
    <row r="22" spans="1:7" s="12" customFormat="1" ht="21.75" customHeight="1">
      <c r="A22" s="145" t="s">
        <v>121</v>
      </c>
      <c r="B22" s="127">
        <v>40</v>
      </c>
      <c r="C22" s="146"/>
      <c r="D22" s="140"/>
      <c r="E22" s="146">
        <v>645</v>
      </c>
      <c r="F22" s="125"/>
      <c r="G22" s="141"/>
    </row>
    <row r="23" spans="1:7" s="12" customFormat="1" ht="21.75" customHeight="1">
      <c r="A23" s="145" t="s">
        <v>122</v>
      </c>
      <c r="B23" s="127">
        <v>2294</v>
      </c>
      <c r="C23" s="146">
        <v>532</v>
      </c>
      <c r="D23" s="140">
        <f t="shared" si="0"/>
        <v>23.190932868352224</v>
      </c>
      <c r="E23" s="146"/>
      <c r="F23" s="125"/>
      <c r="G23" s="141"/>
    </row>
    <row r="24" spans="1:7" s="12" customFormat="1" ht="21.75" customHeight="1">
      <c r="A24" s="145" t="s">
        <v>123</v>
      </c>
      <c r="B24" s="127">
        <v>13626</v>
      </c>
      <c r="C24" s="146">
        <v>2509</v>
      </c>
      <c r="D24" s="140">
        <f t="shared" si="0"/>
        <v>18.41332746220461</v>
      </c>
      <c r="E24" s="146">
        <v>1687</v>
      </c>
      <c r="F24" s="125">
        <f>(C24/E24-1)*100</f>
        <v>48.725548310610556</v>
      </c>
      <c r="G24" s="141"/>
    </row>
    <row r="25" spans="1:7" s="12" customFormat="1" ht="21.75" customHeight="1">
      <c r="A25" s="145" t="s">
        <v>124</v>
      </c>
      <c r="B25" s="127">
        <v>136</v>
      </c>
      <c r="C25" s="146">
        <v>501</v>
      </c>
      <c r="D25" s="140"/>
      <c r="E25" s="146"/>
      <c r="F25" s="125"/>
      <c r="G25" s="141"/>
    </row>
    <row r="26" spans="1:7" s="12" customFormat="1" ht="21.75" customHeight="1">
      <c r="A26" s="145" t="s">
        <v>125</v>
      </c>
      <c r="B26" s="127"/>
      <c r="C26" s="146"/>
      <c r="D26" s="140"/>
      <c r="E26" s="146"/>
      <c r="F26" s="125"/>
      <c r="G26" s="141"/>
    </row>
    <row r="27" spans="1:7" s="12" customFormat="1" ht="17.25" customHeight="1">
      <c r="A27" s="129" t="s">
        <v>126</v>
      </c>
      <c r="B27" s="130">
        <f>SUM(B5,B8,B17,B20,B21,B25,B26)</f>
        <v>608865</v>
      </c>
      <c r="C27" s="130">
        <f>SUM(C5,C8,C17,C20,C21,C25,C26)</f>
        <v>298686</v>
      </c>
      <c r="D27" s="147">
        <f t="shared" si="0"/>
        <v>49.056194722968144</v>
      </c>
      <c r="E27" s="130">
        <f>SUM(E5,E8,E17,E20,E21,E25,E26)</f>
        <v>301434</v>
      </c>
      <c r="F27" s="132">
        <f>(C27/E27-1)*100</f>
        <v>-0.911642349569064</v>
      </c>
      <c r="G27" s="148"/>
    </row>
  </sheetData>
  <sheetProtection/>
  <mergeCells count="2">
    <mergeCell ref="A2:G2"/>
    <mergeCell ref="F3:G3"/>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tabColor indexed="17"/>
  </sheetPr>
  <dimension ref="A1:G18"/>
  <sheetViews>
    <sheetView tabSelected="1" zoomScale="120" zoomScaleNormal="120" zoomScalePageLayoutView="0" workbookViewId="0" topLeftCell="A1">
      <selection activeCell="K17" sqref="K17"/>
    </sheetView>
  </sheetViews>
  <sheetFormatPr defaultColWidth="9.00390625" defaultRowHeight="14.25"/>
  <cols>
    <col min="1" max="1" width="47.50390625" style="8" customWidth="1"/>
    <col min="2" max="2" width="9.75390625" style="7" customWidth="1"/>
    <col min="3" max="3" width="9.625" style="7" customWidth="1"/>
    <col min="4" max="5" width="9.50390625" style="7" customWidth="1"/>
    <col min="6" max="6" width="9.375" style="7" customWidth="1"/>
    <col min="7" max="7" width="16.125" style="7" customWidth="1"/>
    <col min="8" max="16384" width="9.00390625" style="8" customWidth="1"/>
  </cols>
  <sheetData>
    <row r="1" spans="1:2" ht="26.25" customHeight="1">
      <c r="A1" s="115" t="s">
        <v>46</v>
      </c>
      <c r="B1" s="6"/>
    </row>
    <row r="2" spans="1:7" ht="25.5" customHeight="1">
      <c r="A2" s="116" t="s">
        <v>130</v>
      </c>
      <c r="B2" s="116"/>
      <c r="C2" s="116"/>
      <c r="D2" s="116"/>
      <c r="E2" s="116"/>
      <c r="F2" s="116"/>
      <c r="G2" s="116"/>
    </row>
    <row r="3" spans="1:7" ht="24.75" customHeight="1">
      <c r="A3" s="9"/>
      <c r="B3" s="10"/>
      <c r="C3" s="11"/>
      <c r="D3" s="11"/>
      <c r="E3" s="11"/>
      <c r="F3" s="11"/>
      <c r="G3" s="117" t="s">
        <v>31</v>
      </c>
    </row>
    <row r="4" spans="1:7" ht="36.75" customHeight="1">
      <c r="A4" s="118" t="s">
        <v>100</v>
      </c>
      <c r="B4" s="72" t="s">
        <v>48</v>
      </c>
      <c r="C4" s="119" t="s">
        <v>40</v>
      </c>
      <c r="D4" s="120" t="s">
        <v>39</v>
      </c>
      <c r="E4" s="120" t="s">
        <v>34</v>
      </c>
      <c r="F4" s="120" t="s">
        <v>35</v>
      </c>
      <c r="G4" s="120" t="s">
        <v>32</v>
      </c>
    </row>
    <row r="5" spans="1:7" ht="25.5" customHeight="1">
      <c r="A5" s="121" t="s">
        <v>36</v>
      </c>
      <c r="B5" s="127">
        <v>245</v>
      </c>
      <c r="C5" s="127">
        <v>88</v>
      </c>
      <c r="D5" s="128">
        <f>C5/B5*100</f>
        <v>35.91836734693877</v>
      </c>
      <c r="E5" s="127">
        <v>141</v>
      </c>
      <c r="F5" s="124">
        <f aca="true" t="shared" si="0" ref="F5:F15">(C5/E5-1)*100</f>
        <v>-37.5886524822695</v>
      </c>
      <c r="G5" s="134" t="s">
        <v>102</v>
      </c>
    </row>
    <row r="6" spans="1:7" ht="25.5" customHeight="1">
      <c r="A6" s="121" t="s">
        <v>37</v>
      </c>
      <c r="B6" s="127">
        <v>1000</v>
      </c>
      <c r="C6" s="127">
        <v>1410</v>
      </c>
      <c r="D6" s="128">
        <f>C6/B6*100</f>
        <v>141</v>
      </c>
      <c r="E6" s="127">
        <v>249</v>
      </c>
      <c r="F6" s="124">
        <f t="shared" si="0"/>
        <v>466.26506024096386</v>
      </c>
      <c r="G6" s="135"/>
    </row>
    <row r="7" spans="1:7" ht="25.5" customHeight="1">
      <c r="A7" s="121" t="s">
        <v>70</v>
      </c>
      <c r="B7" s="127"/>
      <c r="C7" s="127"/>
      <c r="D7" s="128"/>
      <c r="E7" s="127">
        <v>1100</v>
      </c>
      <c r="F7" s="124"/>
      <c r="G7" s="101" t="s">
        <v>103</v>
      </c>
    </row>
    <row r="8" spans="1:7" ht="25.5" customHeight="1">
      <c r="A8" s="121" t="s">
        <v>71</v>
      </c>
      <c r="B8" s="127">
        <v>5000</v>
      </c>
      <c r="C8" s="127">
        <v>1600</v>
      </c>
      <c r="D8" s="128">
        <f>C8/B8*100</f>
        <v>32</v>
      </c>
      <c r="E8" s="127">
        <v>1600</v>
      </c>
      <c r="F8" s="124">
        <f t="shared" si="0"/>
        <v>0</v>
      </c>
      <c r="G8" s="150"/>
    </row>
    <row r="9" spans="1:7" ht="25.5" customHeight="1">
      <c r="A9" s="121" t="s">
        <v>72</v>
      </c>
      <c r="B9" s="127">
        <v>5000</v>
      </c>
      <c r="C9" s="127">
        <v>2330</v>
      </c>
      <c r="D9" s="128">
        <f>C9/B9*100</f>
        <v>46.6</v>
      </c>
      <c r="E9" s="127">
        <v>2119</v>
      </c>
      <c r="F9" s="124">
        <f t="shared" si="0"/>
        <v>9.957527135441246</v>
      </c>
      <c r="G9" s="150"/>
    </row>
    <row r="10" spans="1:7" ht="25.5" customHeight="1">
      <c r="A10" s="121" t="s">
        <v>73</v>
      </c>
      <c r="B10" s="127">
        <v>3000</v>
      </c>
      <c r="C10" s="127">
        <v>203</v>
      </c>
      <c r="D10" s="128">
        <f>C10/B10*100</f>
        <v>6.766666666666667</v>
      </c>
      <c r="E10" s="127">
        <v>184</v>
      </c>
      <c r="F10" s="124">
        <f t="shared" si="0"/>
        <v>10.32608695652173</v>
      </c>
      <c r="G10" s="150"/>
    </row>
    <row r="11" spans="1:7" ht="25.5" customHeight="1">
      <c r="A11" s="121" t="s">
        <v>74</v>
      </c>
      <c r="B11" s="127">
        <v>89000</v>
      </c>
      <c r="C11" s="127">
        <v>39712</v>
      </c>
      <c r="D11" s="128">
        <f>C11/B11*100</f>
        <v>44.620224719101124</v>
      </c>
      <c r="E11" s="127">
        <v>39645</v>
      </c>
      <c r="F11" s="124">
        <f t="shared" si="0"/>
        <v>0.16899987388068194</v>
      </c>
      <c r="G11" s="150"/>
    </row>
    <row r="12" spans="1:7" ht="25.5" customHeight="1">
      <c r="A12" s="121" t="s">
        <v>75</v>
      </c>
      <c r="B12" s="127">
        <v>5900</v>
      </c>
      <c r="C12" s="127">
        <v>1418</v>
      </c>
      <c r="D12" s="128">
        <f>C12/B12*100</f>
        <v>24.033898305084747</v>
      </c>
      <c r="E12" s="127">
        <v>2302</v>
      </c>
      <c r="F12" s="124">
        <f t="shared" si="0"/>
        <v>-38.40139009556906</v>
      </c>
      <c r="G12" s="150"/>
    </row>
    <row r="13" spans="1:7" ht="25.5" customHeight="1">
      <c r="A13" s="121" t="s">
        <v>76</v>
      </c>
      <c r="B13" s="127"/>
      <c r="C13" s="127">
        <v>62</v>
      </c>
      <c r="D13" s="128"/>
      <c r="E13" s="127"/>
      <c r="F13" s="124"/>
      <c r="G13" s="150"/>
    </row>
    <row r="14" spans="1:7" ht="25.5" customHeight="1">
      <c r="A14" s="121" t="s">
        <v>77</v>
      </c>
      <c r="B14" s="127"/>
      <c r="C14" s="127"/>
      <c r="D14" s="128"/>
      <c r="E14" s="127"/>
      <c r="F14" s="124"/>
      <c r="G14" s="151"/>
    </row>
    <row r="15" spans="1:7" ht="25.5" customHeight="1">
      <c r="A15" s="121" t="s">
        <v>78</v>
      </c>
      <c r="B15" s="127">
        <v>2810</v>
      </c>
      <c r="C15" s="127">
        <v>1738</v>
      </c>
      <c r="D15" s="128">
        <f>C15/B15*100</f>
        <v>61.85053380782918</v>
      </c>
      <c r="E15" s="127">
        <v>619</v>
      </c>
      <c r="F15" s="124">
        <f t="shared" si="0"/>
        <v>180.77544426494345</v>
      </c>
      <c r="G15" s="125"/>
    </row>
    <row r="16" spans="1:7" ht="25.5" customHeight="1">
      <c r="A16" s="121" t="s">
        <v>79</v>
      </c>
      <c r="B16" s="127"/>
      <c r="C16" s="127"/>
      <c r="D16" s="128"/>
      <c r="E16" s="127">
        <v>13</v>
      </c>
      <c r="F16" s="125"/>
      <c r="G16" s="125"/>
    </row>
    <row r="17" spans="1:7" ht="25.5" customHeight="1">
      <c r="A17" s="126"/>
      <c r="B17" s="127"/>
      <c r="C17" s="127"/>
      <c r="D17" s="128"/>
      <c r="E17" s="127"/>
      <c r="F17" s="125"/>
      <c r="G17" s="127"/>
    </row>
    <row r="18" spans="1:7" ht="25.5" customHeight="1">
      <c r="A18" s="129" t="s">
        <v>33</v>
      </c>
      <c r="B18" s="130">
        <f>SUM(B5:B16)</f>
        <v>111955</v>
      </c>
      <c r="C18" s="130">
        <f>SUM(C5:C16)</f>
        <v>48561</v>
      </c>
      <c r="D18" s="131">
        <f>C18/B18*100</f>
        <v>43.375463355812606</v>
      </c>
      <c r="E18" s="130">
        <f>SUM(E5:E16)</f>
        <v>47972</v>
      </c>
      <c r="F18" s="132">
        <f>(C18/E18-1)*100</f>
        <v>1.2277995497373517</v>
      </c>
      <c r="G18" s="133"/>
    </row>
  </sheetData>
  <sheetProtection/>
  <mergeCells count="1">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16.xml><?xml version="1.0" encoding="utf-8"?>
<worksheet xmlns="http://schemas.openxmlformats.org/spreadsheetml/2006/main" xmlns:r="http://schemas.openxmlformats.org/officeDocument/2006/relationships">
  <sheetPr>
    <tabColor indexed="17"/>
  </sheetPr>
  <dimension ref="A1:I30"/>
  <sheetViews>
    <sheetView zoomScale="120" zoomScaleNormal="120" zoomScalePageLayoutView="0" workbookViewId="0" topLeftCell="A1">
      <selection activeCell="K20" sqref="K20"/>
    </sheetView>
  </sheetViews>
  <sheetFormatPr defaultColWidth="9.00390625" defaultRowHeight="14.25"/>
  <cols>
    <col min="1" max="1" width="57.00390625" style="8" customWidth="1"/>
    <col min="2" max="3" width="11.25390625" style="7" customWidth="1"/>
    <col min="4" max="6" width="9.625" style="7" customWidth="1"/>
    <col min="7" max="7" width="20.875" style="8" customWidth="1"/>
    <col min="8" max="16384" width="9.00390625" style="8" customWidth="1"/>
  </cols>
  <sheetData>
    <row r="1" spans="1:9" ht="14.25">
      <c r="A1" s="12" t="s">
        <v>47</v>
      </c>
      <c r="B1" s="6"/>
      <c r="C1" s="6"/>
      <c r="D1" s="6"/>
      <c r="G1" s="7"/>
      <c r="H1" s="7"/>
      <c r="I1" s="7"/>
    </row>
    <row r="2" spans="1:9" ht="18" customHeight="1">
      <c r="A2" s="116" t="s">
        <v>131</v>
      </c>
      <c r="B2" s="116"/>
      <c r="C2" s="116"/>
      <c r="D2" s="116"/>
      <c r="E2" s="116"/>
      <c r="F2" s="116"/>
      <c r="G2" s="116"/>
      <c r="H2" s="15"/>
      <c r="I2" s="15"/>
    </row>
    <row r="3" spans="1:7" ht="15.75" customHeight="1">
      <c r="A3" s="12"/>
      <c r="B3" s="11"/>
      <c r="C3" s="11"/>
      <c r="D3" s="11"/>
      <c r="E3" s="11"/>
      <c r="F3" s="139" t="s">
        <v>31</v>
      </c>
      <c r="G3" s="139"/>
    </row>
    <row r="4" spans="1:7" ht="31.5" customHeight="1">
      <c r="A4" s="120" t="s">
        <v>100</v>
      </c>
      <c r="B4" s="72" t="s">
        <v>48</v>
      </c>
      <c r="C4" s="73" t="s">
        <v>40</v>
      </c>
      <c r="D4" s="120" t="s">
        <v>129</v>
      </c>
      <c r="E4" s="120" t="s">
        <v>34</v>
      </c>
      <c r="F4" s="120" t="s">
        <v>35</v>
      </c>
      <c r="G4" s="120" t="s">
        <v>32</v>
      </c>
    </row>
    <row r="5" spans="1:7" ht="18.75" customHeight="1">
      <c r="A5" s="126" t="s">
        <v>104</v>
      </c>
      <c r="B5" s="152">
        <v>44</v>
      </c>
      <c r="C5" s="152"/>
      <c r="D5" s="140"/>
      <c r="E5" s="152"/>
      <c r="F5" s="125"/>
      <c r="G5" s="19"/>
    </row>
    <row r="6" spans="1:7" ht="18.75" customHeight="1">
      <c r="A6" s="126" t="s">
        <v>105</v>
      </c>
      <c r="B6" s="142">
        <v>44</v>
      </c>
      <c r="C6" s="142"/>
      <c r="D6" s="140"/>
      <c r="E6" s="142"/>
      <c r="F6" s="125"/>
      <c r="G6" s="20"/>
    </row>
    <row r="7" spans="1:7" ht="18.75" customHeight="1">
      <c r="A7" s="126" t="s">
        <v>106</v>
      </c>
      <c r="B7" s="127"/>
      <c r="C7" s="127"/>
      <c r="D7" s="140"/>
      <c r="E7" s="127"/>
      <c r="F7" s="125"/>
      <c r="G7" s="20"/>
    </row>
    <row r="8" spans="1:7" ht="18.75" customHeight="1">
      <c r="A8" s="126" t="s">
        <v>107</v>
      </c>
      <c r="B8" s="127">
        <f>SUM(B9:B16)</f>
        <v>96880</v>
      </c>
      <c r="C8" s="127">
        <f>SUM(C9:C16)</f>
        <v>35001</v>
      </c>
      <c r="D8" s="140">
        <f aca="true" t="shared" si="0" ref="D8:D24">C8/B8*100</f>
        <v>36.12819983484724</v>
      </c>
      <c r="E8" s="127">
        <f>SUM(E9:E16)</f>
        <v>43148</v>
      </c>
      <c r="F8" s="125">
        <f aca="true" t="shared" si="1" ref="F8:F21">(C8/E8-1)*100</f>
        <v>-18.881524056734953</v>
      </c>
      <c r="G8" s="20"/>
    </row>
    <row r="9" spans="1:7" ht="18.75" customHeight="1">
      <c r="A9" s="126" t="s">
        <v>108</v>
      </c>
      <c r="B9" s="153"/>
      <c r="C9" s="153"/>
      <c r="D9" s="140"/>
      <c r="E9" s="153">
        <v>872</v>
      </c>
      <c r="F9" s="125"/>
      <c r="G9" s="149" t="s">
        <v>128</v>
      </c>
    </row>
    <row r="10" spans="1:7" ht="18.75" customHeight="1">
      <c r="A10" s="126" t="s">
        <v>109</v>
      </c>
      <c r="B10" s="142">
        <v>82270</v>
      </c>
      <c r="C10" s="142">
        <v>31679</v>
      </c>
      <c r="D10" s="140">
        <f t="shared" si="0"/>
        <v>38.50613832502735</v>
      </c>
      <c r="E10" s="142">
        <v>33451</v>
      </c>
      <c r="F10" s="125">
        <f t="shared" si="1"/>
        <v>-5.2973005291321655</v>
      </c>
      <c r="G10" s="20"/>
    </row>
    <row r="11" spans="1:7" ht="18.75" customHeight="1">
      <c r="A11" s="126" t="s">
        <v>110</v>
      </c>
      <c r="B11" s="127">
        <v>5000</v>
      </c>
      <c r="C11" s="127">
        <v>3000</v>
      </c>
      <c r="D11" s="140">
        <f t="shared" si="0"/>
        <v>60</v>
      </c>
      <c r="E11" s="127"/>
      <c r="F11" s="125"/>
      <c r="G11" s="20"/>
    </row>
    <row r="12" spans="1:8" ht="18.75" customHeight="1">
      <c r="A12" s="126" t="s">
        <v>111</v>
      </c>
      <c r="B12" s="127">
        <v>5000</v>
      </c>
      <c r="C12" s="127"/>
      <c r="D12" s="140"/>
      <c r="E12" s="127">
        <v>8538</v>
      </c>
      <c r="F12" s="125"/>
      <c r="G12" s="20"/>
      <c r="H12" s="13"/>
    </row>
    <row r="13" spans="1:8" ht="18.75" customHeight="1">
      <c r="A13" s="126" t="s">
        <v>112</v>
      </c>
      <c r="B13" s="127">
        <v>3000</v>
      </c>
      <c r="C13" s="127"/>
      <c r="D13" s="140"/>
      <c r="E13" s="127"/>
      <c r="F13" s="125"/>
      <c r="G13" s="20"/>
      <c r="H13" s="13"/>
    </row>
    <row r="14" spans="1:7" ht="18.75" customHeight="1">
      <c r="A14" s="126" t="s">
        <v>113</v>
      </c>
      <c r="B14" s="127"/>
      <c r="C14" s="127"/>
      <c r="D14" s="140"/>
      <c r="E14" s="127"/>
      <c r="F14" s="125"/>
      <c r="G14" s="20"/>
    </row>
    <row r="15" spans="1:7" ht="18.75" customHeight="1">
      <c r="A15" s="126" t="s">
        <v>114</v>
      </c>
      <c r="B15" s="127">
        <v>1610</v>
      </c>
      <c r="C15" s="127">
        <v>322</v>
      </c>
      <c r="D15" s="140">
        <f t="shared" si="0"/>
        <v>20</v>
      </c>
      <c r="E15" s="127">
        <v>287</v>
      </c>
      <c r="F15" s="125">
        <f t="shared" si="1"/>
        <v>12.195121951219523</v>
      </c>
      <c r="G15" s="20"/>
    </row>
    <row r="16" spans="1:7" ht="18.75" customHeight="1">
      <c r="A16" s="144" t="s">
        <v>115</v>
      </c>
      <c r="B16" s="127"/>
      <c r="C16" s="127"/>
      <c r="D16" s="140"/>
      <c r="E16" s="127"/>
      <c r="F16" s="125"/>
      <c r="G16" s="20"/>
    </row>
    <row r="17" spans="1:7" ht="18.75" customHeight="1">
      <c r="A17" s="126" t="s">
        <v>116</v>
      </c>
      <c r="B17" s="127">
        <f>SUM(B18:B20)</f>
        <v>752</v>
      </c>
      <c r="C17" s="127">
        <v>272</v>
      </c>
      <c r="D17" s="140">
        <f t="shared" si="0"/>
        <v>36.17021276595745</v>
      </c>
      <c r="E17" s="127">
        <v>134</v>
      </c>
      <c r="F17" s="125">
        <f t="shared" si="1"/>
        <v>102.98507462686568</v>
      </c>
      <c r="G17" s="20"/>
    </row>
    <row r="18" spans="1:7" ht="18.75" customHeight="1">
      <c r="A18" s="145" t="s">
        <v>117</v>
      </c>
      <c r="B18" s="142">
        <v>192</v>
      </c>
      <c r="C18" s="142">
        <v>55</v>
      </c>
      <c r="D18" s="140">
        <f t="shared" si="0"/>
        <v>28.645833333333332</v>
      </c>
      <c r="E18" s="142">
        <v>90</v>
      </c>
      <c r="F18" s="125">
        <f t="shared" si="1"/>
        <v>-38.888888888888886</v>
      </c>
      <c r="G18" s="20"/>
    </row>
    <row r="19" spans="1:7" ht="18.75" customHeight="1">
      <c r="A19" s="145" t="s">
        <v>118</v>
      </c>
      <c r="B19" s="143">
        <v>560</v>
      </c>
      <c r="C19" s="143">
        <v>217</v>
      </c>
      <c r="D19" s="140">
        <f t="shared" si="0"/>
        <v>38.75</v>
      </c>
      <c r="E19" s="143">
        <v>44</v>
      </c>
      <c r="F19" s="125">
        <f t="shared" si="1"/>
        <v>393.1818181818182</v>
      </c>
      <c r="G19" s="20"/>
    </row>
    <row r="20" spans="1:7" ht="18.75" customHeight="1">
      <c r="A20" s="126" t="s">
        <v>119</v>
      </c>
      <c r="B20" s="143"/>
      <c r="C20" s="143"/>
      <c r="D20" s="140"/>
      <c r="E20" s="143"/>
      <c r="F20" s="125"/>
      <c r="G20" s="20"/>
    </row>
    <row r="21" spans="1:7" ht="18.75" customHeight="1">
      <c r="A21" s="126" t="s">
        <v>120</v>
      </c>
      <c r="B21" s="143">
        <f>SUM(B22:B24)</f>
        <v>6749</v>
      </c>
      <c r="C21" s="143">
        <f>SUM(C22:C24)</f>
        <v>1572</v>
      </c>
      <c r="D21" s="140">
        <f t="shared" si="0"/>
        <v>23.292339605867536</v>
      </c>
      <c r="E21" s="143">
        <f>SUM(E22:E24)</f>
        <v>915</v>
      </c>
      <c r="F21" s="125">
        <f t="shared" si="1"/>
        <v>71.80327868852459</v>
      </c>
      <c r="G21" s="20"/>
    </row>
    <row r="22" spans="1:7" ht="18.75" customHeight="1">
      <c r="A22" s="145" t="s">
        <v>121</v>
      </c>
      <c r="B22" s="143"/>
      <c r="C22" s="143"/>
      <c r="D22" s="140"/>
      <c r="E22" s="143"/>
      <c r="F22" s="125"/>
      <c r="G22" s="20"/>
    </row>
    <row r="23" spans="1:7" ht="18.75" customHeight="1">
      <c r="A23" s="145" t="s">
        <v>122</v>
      </c>
      <c r="B23" s="143">
        <v>2294</v>
      </c>
      <c r="C23" s="143">
        <v>532</v>
      </c>
      <c r="D23" s="140">
        <f t="shared" si="0"/>
        <v>23.190932868352224</v>
      </c>
      <c r="E23" s="143">
        <v>645</v>
      </c>
      <c r="F23" s="125">
        <f>(C23/E23-1)*100</f>
        <v>-17.519379844961236</v>
      </c>
      <c r="G23" s="20"/>
    </row>
    <row r="24" spans="1:7" ht="18.75" customHeight="1">
      <c r="A24" s="145" t="s">
        <v>123</v>
      </c>
      <c r="B24" s="143">
        <v>4455</v>
      </c>
      <c r="C24" s="143">
        <v>1040</v>
      </c>
      <c r="D24" s="140">
        <f t="shared" si="0"/>
        <v>23.34455667789001</v>
      </c>
      <c r="E24" s="143">
        <v>270</v>
      </c>
      <c r="F24" s="125">
        <f>(C24/E24-1)*100</f>
        <v>285.18518518518516</v>
      </c>
      <c r="G24" s="20"/>
    </row>
    <row r="25" spans="1:7" ht="18.75" customHeight="1">
      <c r="A25" s="145" t="s">
        <v>124</v>
      </c>
      <c r="B25" s="143"/>
      <c r="C25" s="143"/>
      <c r="D25" s="140"/>
      <c r="E25" s="143"/>
      <c r="F25" s="125"/>
      <c r="G25" s="20"/>
    </row>
    <row r="26" spans="1:7" ht="18.75" customHeight="1">
      <c r="A26" s="145" t="s">
        <v>125</v>
      </c>
      <c r="B26" s="143"/>
      <c r="C26" s="143"/>
      <c r="D26" s="140"/>
      <c r="E26" s="143"/>
      <c r="F26" s="125"/>
      <c r="G26" s="20"/>
    </row>
    <row r="27" spans="1:7" ht="18.75" customHeight="1">
      <c r="A27" s="129" t="s">
        <v>126</v>
      </c>
      <c r="B27" s="130">
        <f>SUM(B5,B8,B17,B20,B21,B25,B26)</f>
        <v>104425</v>
      </c>
      <c r="C27" s="130">
        <f>SUM(C5,C8,C17,C20,C21,C25,C26)</f>
        <v>36845</v>
      </c>
      <c r="D27" s="147">
        <f>C27/B27*100</f>
        <v>35.28369643284654</v>
      </c>
      <c r="E27" s="130">
        <f>SUM(E5,E8,E17,E20,E21,E25,E26)</f>
        <v>44197</v>
      </c>
      <c r="F27" s="132">
        <f>(C27/E27-1)*100</f>
        <v>-16.634613209041337</v>
      </c>
      <c r="G27" s="21"/>
    </row>
    <row r="28" ht="14.25">
      <c r="E28" s="14"/>
    </row>
    <row r="30" spans="2:4" ht="14.25">
      <c r="B30" s="14"/>
      <c r="C30" s="14"/>
      <c r="D30" s="14"/>
    </row>
  </sheetData>
  <sheetProtection/>
  <mergeCells count="2">
    <mergeCell ref="A2:G2"/>
    <mergeCell ref="F3:G3"/>
  </mergeCells>
  <printOptions horizontalCentered="1"/>
  <pageMargins left="0.7086614173228347" right="0.629921259842519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indexed="30"/>
  </sheetPr>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13" sqref="A13"/>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F28" sqref="F28"/>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7"/>
  </sheetPr>
  <dimension ref="A1:H53"/>
  <sheetViews>
    <sheetView zoomScale="140" zoomScaleNormal="140" zoomScalePageLayoutView="0" workbookViewId="0" topLeftCell="A1">
      <selection activeCell="H27" sqref="H27"/>
    </sheetView>
  </sheetViews>
  <sheetFormatPr defaultColWidth="9.00390625" defaultRowHeight="14.25"/>
  <cols>
    <col min="1" max="1" width="22.875" style="0" customWidth="1"/>
    <col min="2" max="2" width="8.00390625" style="0" customWidth="1"/>
    <col min="3" max="3" width="9.00390625" style="0" customWidth="1"/>
    <col min="4" max="4" width="7.625" style="0" customWidth="1"/>
    <col min="5" max="5" width="7.875" style="0" customWidth="1"/>
    <col min="6" max="6" width="7.625" style="0" customWidth="1"/>
    <col min="7" max="7" width="7.375" style="0" customWidth="1"/>
    <col min="8" max="8" width="14.625" style="0" customWidth="1"/>
  </cols>
  <sheetData>
    <row r="1" spans="1:8" ht="14.25">
      <c r="A1" s="22" t="s">
        <v>38</v>
      </c>
      <c r="B1" s="35"/>
      <c r="C1" s="35"/>
      <c r="D1" s="35"/>
      <c r="E1" s="35"/>
      <c r="F1" s="35"/>
      <c r="G1" s="35"/>
      <c r="H1" s="35"/>
    </row>
    <row r="2" spans="1:8" ht="21.75">
      <c r="A2" s="36" t="s">
        <v>81</v>
      </c>
      <c r="B2" s="36"/>
      <c r="C2" s="36"/>
      <c r="D2" s="36"/>
      <c r="E2" s="36"/>
      <c r="F2" s="36"/>
      <c r="G2" s="36"/>
      <c r="H2" s="36"/>
    </row>
    <row r="3" s="22" customFormat="1" ht="22.5" customHeight="1">
      <c r="H3" s="37" t="s">
        <v>0</v>
      </c>
    </row>
    <row r="4" spans="1:8" s="22" customFormat="1" ht="33" customHeight="1">
      <c r="A4" s="38" t="s">
        <v>90</v>
      </c>
      <c r="B4" s="39" t="s">
        <v>48</v>
      </c>
      <c r="C4" s="40" t="s">
        <v>40</v>
      </c>
      <c r="D4" s="41" t="s">
        <v>27</v>
      </c>
      <c r="E4" s="41" t="s">
        <v>28</v>
      </c>
      <c r="F4" s="41" t="s">
        <v>83</v>
      </c>
      <c r="G4" s="41" t="s">
        <v>80</v>
      </c>
      <c r="H4" s="42" t="s">
        <v>95</v>
      </c>
    </row>
    <row r="5" spans="1:8" s="22" customFormat="1" ht="21" customHeight="1">
      <c r="A5" s="30" t="s">
        <v>1</v>
      </c>
      <c r="B5" s="43">
        <f>SUM(B6:B20)-B7-B8</f>
        <v>1195210</v>
      </c>
      <c r="C5" s="43">
        <f>SUM(C6:C20)-C7-C8</f>
        <v>586652</v>
      </c>
      <c r="D5" s="44">
        <f>C5/B5*100</f>
        <v>49.083592004752305</v>
      </c>
      <c r="E5" s="43">
        <f>SUM(E6:E20)-E7-E8</f>
        <v>575605</v>
      </c>
      <c r="F5" s="45">
        <f>(C5/E5-1)*100</f>
        <v>1.919198061170424</v>
      </c>
      <c r="G5" s="46">
        <v>6.9</v>
      </c>
      <c r="H5" s="23"/>
    </row>
    <row r="6" spans="1:8" s="22" customFormat="1" ht="21" customHeight="1">
      <c r="A6" s="30" t="s">
        <v>2</v>
      </c>
      <c r="B6" s="47">
        <v>122833</v>
      </c>
      <c r="C6" s="47">
        <v>75035</v>
      </c>
      <c r="D6" s="48">
        <f aca="true" t="shared" si="0" ref="D6:D28">C6/B6*100</f>
        <v>61.08700430666026</v>
      </c>
      <c r="E6" s="47">
        <v>58018</v>
      </c>
      <c r="F6" s="49">
        <f aca="true" t="shared" si="1" ref="F6:F28">(C6/E6-1)*100</f>
        <v>29.330552587128132</v>
      </c>
      <c r="G6" s="50">
        <v>3.6</v>
      </c>
      <c r="H6" s="32"/>
    </row>
    <row r="7" spans="1:8" s="22" customFormat="1" ht="21" customHeight="1">
      <c r="A7" s="51" t="s">
        <v>84</v>
      </c>
      <c r="B7" s="47">
        <v>85913</v>
      </c>
      <c r="C7" s="47">
        <v>60214</v>
      </c>
      <c r="D7" s="48">
        <f t="shared" si="0"/>
        <v>70.08718121820911</v>
      </c>
      <c r="E7" s="47">
        <f>E6-E8</f>
        <v>46151</v>
      </c>
      <c r="F7" s="49">
        <f t="shared" si="1"/>
        <v>30.47171242226605</v>
      </c>
      <c r="G7" s="50">
        <v>-3.9</v>
      </c>
      <c r="H7" s="31" t="s">
        <v>82</v>
      </c>
    </row>
    <row r="8" spans="1:8" s="22" customFormat="1" ht="21" customHeight="1">
      <c r="A8" s="51" t="s">
        <v>85</v>
      </c>
      <c r="B8" s="47">
        <v>36920</v>
      </c>
      <c r="C8" s="47">
        <v>14821</v>
      </c>
      <c r="D8" s="48">
        <f t="shared" si="0"/>
        <v>40.14355362946912</v>
      </c>
      <c r="E8" s="47">
        <v>11867</v>
      </c>
      <c r="F8" s="49">
        <f t="shared" si="1"/>
        <v>24.892559197775334</v>
      </c>
      <c r="G8" s="50">
        <v>51.9</v>
      </c>
      <c r="H8" s="31" t="s">
        <v>86</v>
      </c>
    </row>
    <row r="9" spans="1:8" s="22" customFormat="1" ht="21" customHeight="1">
      <c r="A9" s="30" t="s">
        <v>3</v>
      </c>
      <c r="B9" s="47">
        <v>351730</v>
      </c>
      <c r="C9" s="47">
        <v>127839</v>
      </c>
      <c r="D9" s="48">
        <f t="shared" si="0"/>
        <v>36.34577658999801</v>
      </c>
      <c r="E9" s="47">
        <v>160246</v>
      </c>
      <c r="F9" s="49">
        <f t="shared" si="1"/>
        <v>-20.223281704379513</v>
      </c>
      <c r="G9" s="50">
        <v>7.5</v>
      </c>
      <c r="H9" s="31" t="s">
        <v>86</v>
      </c>
    </row>
    <row r="10" spans="1:8" s="22" customFormat="1" ht="21" customHeight="1">
      <c r="A10" s="30" t="s">
        <v>4</v>
      </c>
      <c r="B10" s="47">
        <v>60948</v>
      </c>
      <c r="C10" s="47">
        <v>40425</v>
      </c>
      <c r="D10" s="48">
        <f t="shared" si="0"/>
        <v>66.32703288048829</v>
      </c>
      <c r="E10" s="47">
        <v>40696</v>
      </c>
      <c r="F10" s="49">
        <f t="shared" si="1"/>
        <v>-0.6659131118537442</v>
      </c>
      <c r="G10" s="50"/>
      <c r="H10" s="24"/>
    </row>
    <row r="11" spans="1:8" s="22" customFormat="1" ht="21" customHeight="1">
      <c r="A11" s="30" t="s">
        <v>5</v>
      </c>
      <c r="B11" s="47">
        <v>19584</v>
      </c>
      <c r="C11" s="47">
        <v>11917</v>
      </c>
      <c r="D11" s="48">
        <f t="shared" si="0"/>
        <v>60.85069444444444</v>
      </c>
      <c r="E11" s="47">
        <v>9414</v>
      </c>
      <c r="F11" s="49">
        <f t="shared" si="1"/>
        <v>26.58806033567027</v>
      </c>
      <c r="G11" s="50"/>
      <c r="H11" s="32"/>
    </row>
    <row r="12" spans="1:8" s="22" customFormat="1" ht="21" customHeight="1">
      <c r="A12" s="30" t="s">
        <v>6</v>
      </c>
      <c r="B12" s="47">
        <v>47162</v>
      </c>
      <c r="C12" s="52">
        <v>34359</v>
      </c>
      <c r="D12" s="48">
        <f t="shared" si="0"/>
        <v>72.853144480726</v>
      </c>
      <c r="E12" s="52">
        <v>30252</v>
      </c>
      <c r="F12" s="49">
        <f t="shared" si="1"/>
        <v>13.57596191987307</v>
      </c>
      <c r="G12" s="50"/>
      <c r="H12" s="24"/>
    </row>
    <row r="13" spans="1:8" s="22" customFormat="1" ht="21" customHeight="1">
      <c r="A13" s="30" t="s">
        <v>7</v>
      </c>
      <c r="B13" s="47">
        <v>120957</v>
      </c>
      <c r="C13" s="52">
        <v>54096</v>
      </c>
      <c r="D13" s="48">
        <f t="shared" si="0"/>
        <v>44.72333143183115</v>
      </c>
      <c r="E13" s="52">
        <v>48424</v>
      </c>
      <c r="F13" s="49">
        <f t="shared" si="1"/>
        <v>11.71320006608294</v>
      </c>
      <c r="G13" s="50"/>
      <c r="H13" s="24"/>
    </row>
    <row r="14" spans="1:8" s="22" customFormat="1" ht="21" customHeight="1">
      <c r="A14" s="30" t="s">
        <v>8</v>
      </c>
      <c r="B14" s="47">
        <v>97707</v>
      </c>
      <c r="C14" s="52">
        <v>59039</v>
      </c>
      <c r="D14" s="48">
        <f t="shared" si="0"/>
        <v>60.42453457787057</v>
      </c>
      <c r="E14" s="52">
        <v>50536</v>
      </c>
      <c r="F14" s="49">
        <f t="shared" si="1"/>
        <v>16.825629254392904</v>
      </c>
      <c r="G14" s="50"/>
      <c r="H14" s="24"/>
    </row>
    <row r="15" spans="1:8" s="22" customFormat="1" ht="21" customHeight="1">
      <c r="A15" s="30" t="s">
        <v>9</v>
      </c>
      <c r="B15" s="47">
        <v>11940</v>
      </c>
      <c r="C15" s="47">
        <v>4737</v>
      </c>
      <c r="D15" s="48">
        <f t="shared" si="0"/>
        <v>39.67336683417086</v>
      </c>
      <c r="E15" s="47">
        <v>4427</v>
      </c>
      <c r="F15" s="49">
        <f t="shared" si="1"/>
        <v>7.00248475265417</v>
      </c>
      <c r="G15" s="50"/>
      <c r="H15" s="24"/>
    </row>
    <row r="16" spans="1:8" s="22" customFormat="1" ht="21" customHeight="1">
      <c r="A16" s="30" t="s">
        <v>10</v>
      </c>
      <c r="B16" s="47">
        <v>200918</v>
      </c>
      <c r="C16" s="47">
        <v>125761</v>
      </c>
      <c r="D16" s="48">
        <f t="shared" si="0"/>
        <v>62.593197224738454</v>
      </c>
      <c r="E16" s="47">
        <v>111758</v>
      </c>
      <c r="F16" s="49">
        <f t="shared" si="1"/>
        <v>12.529751785107113</v>
      </c>
      <c r="G16" s="50"/>
      <c r="H16" s="24"/>
    </row>
    <row r="17" spans="1:8" s="22" customFormat="1" ht="21" customHeight="1">
      <c r="A17" s="30" t="s">
        <v>11</v>
      </c>
      <c r="B17" s="47">
        <v>48408</v>
      </c>
      <c r="C17" s="47">
        <v>13469</v>
      </c>
      <c r="D17" s="48">
        <f t="shared" si="0"/>
        <v>27.82391340274335</v>
      </c>
      <c r="E17" s="47">
        <v>20370</v>
      </c>
      <c r="F17" s="49">
        <f t="shared" si="1"/>
        <v>-33.87825233186058</v>
      </c>
      <c r="G17" s="50"/>
      <c r="H17" s="24"/>
    </row>
    <row r="18" spans="1:8" s="22" customFormat="1" ht="21" customHeight="1">
      <c r="A18" s="30" t="s">
        <v>25</v>
      </c>
      <c r="B18" s="47">
        <v>14542</v>
      </c>
      <c r="C18" s="47">
        <v>7750</v>
      </c>
      <c r="D18" s="48">
        <f t="shared" si="0"/>
        <v>53.29390730298446</v>
      </c>
      <c r="E18" s="47">
        <v>7000</v>
      </c>
      <c r="F18" s="49">
        <f t="shared" si="1"/>
        <v>10.71428571428572</v>
      </c>
      <c r="G18" s="50"/>
      <c r="H18" s="24"/>
    </row>
    <row r="19" spans="1:8" s="22" customFormat="1" ht="21" customHeight="1">
      <c r="A19" s="53" t="s">
        <v>20</v>
      </c>
      <c r="B19" s="47">
        <v>50438</v>
      </c>
      <c r="C19" s="47">
        <v>10204</v>
      </c>
      <c r="D19" s="48">
        <f t="shared" si="0"/>
        <v>20.230778381379118</v>
      </c>
      <c r="E19" s="47">
        <v>10916</v>
      </c>
      <c r="F19" s="49">
        <f t="shared" si="1"/>
        <v>-6.522535727372669</v>
      </c>
      <c r="G19" s="50"/>
      <c r="H19" s="24"/>
    </row>
    <row r="20" spans="1:8" s="22" customFormat="1" ht="21" customHeight="1">
      <c r="A20" s="30" t="s">
        <v>12</v>
      </c>
      <c r="B20" s="54">
        <v>48043</v>
      </c>
      <c r="C20" s="54">
        <v>22021</v>
      </c>
      <c r="D20" s="48">
        <f t="shared" si="0"/>
        <v>45.83602189705056</v>
      </c>
      <c r="E20" s="54">
        <v>23548</v>
      </c>
      <c r="F20" s="49">
        <f t="shared" si="1"/>
        <v>-6.484627144555799</v>
      </c>
      <c r="G20" s="50"/>
      <c r="H20" s="24"/>
    </row>
    <row r="21" spans="1:8" s="22" customFormat="1" ht="21" customHeight="1">
      <c r="A21" s="30" t="s">
        <v>13</v>
      </c>
      <c r="B21" s="55">
        <f>SUM(B22:B28)</f>
        <v>387987</v>
      </c>
      <c r="C21" s="55">
        <f>SUM(C22:C28)</f>
        <v>288695</v>
      </c>
      <c r="D21" s="48">
        <f t="shared" si="0"/>
        <v>74.40842090070028</v>
      </c>
      <c r="E21" s="55">
        <f>SUM(E22:E28)</f>
        <v>263719</v>
      </c>
      <c r="F21" s="49">
        <f t="shared" si="1"/>
        <v>9.470686602027168</v>
      </c>
      <c r="G21" s="50"/>
      <c r="H21" s="24"/>
    </row>
    <row r="22" spans="1:8" s="22" customFormat="1" ht="21" customHeight="1">
      <c r="A22" s="30" t="s">
        <v>14</v>
      </c>
      <c r="B22" s="56">
        <v>74472</v>
      </c>
      <c r="C22" s="54">
        <v>29901</v>
      </c>
      <c r="D22" s="48">
        <f t="shared" si="0"/>
        <v>40.15066065098292</v>
      </c>
      <c r="E22" s="54">
        <v>39742</v>
      </c>
      <c r="F22" s="49">
        <f t="shared" si="1"/>
        <v>-24.76221629510341</v>
      </c>
      <c r="G22" s="50"/>
      <c r="H22" s="33"/>
    </row>
    <row r="23" spans="1:8" s="22" customFormat="1" ht="21" customHeight="1">
      <c r="A23" s="30" t="s">
        <v>26</v>
      </c>
      <c r="B23" s="54">
        <v>54297</v>
      </c>
      <c r="C23" s="54">
        <v>21941</v>
      </c>
      <c r="D23" s="48">
        <f t="shared" si="0"/>
        <v>40.40923071256239</v>
      </c>
      <c r="E23" s="54">
        <v>47018</v>
      </c>
      <c r="F23" s="49">
        <f t="shared" si="1"/>
        <v>-53.33489301969458</v>
      </c>
      <c r="G23" s="50"/>
      <c r="H23" s="33"/>
    </row>
    <row r="24" spans="1:8" s="22" customFormat="1" ht="21" customHeight="1">
      <c r="A24" s="30" t="s">
        <v>15</v>
      </c>
      <c r="B24" s="47">
        <v>73262</v>
      </c>
      <c r="C24" s="47">
        <v>46579</v>
      </c>
      <c r="D24" s="48">
        <f t="shared" si="0"/>
        <v>63.578662881166224</v>
      </c>
      <c r="E24" s="47">
        <v>47122</v>
      </c>
      <c r="F24" s="49">
        <f t="shared" si="1"/>
        <v>-1.1523279996604519</v>
      </c>
      <c r="G24" s="50"/>
      <c r="H24" s="33"/>
    </row>
    <row r="25" spans="1:8" s="22" customFormat="1" ht="21" customHeight="1">
      <c r="A25" s="30" t="s">
        <v>16</v>
      </c>
      <c r="B25" s="47">
        <v>50542</v>
      </c>
      <c r="C25" s="47">
        <v>81785</v>
      </c>
      <c r="D25" s="48">
        <f t="shared" si="0"/>
        <v>161.8159154762376</v>
      </c>
      <c r="E25" s="47">
        <v>50034</v>
      </c>
      <c r="F25" s="49">
        <f t="shared" si="1"/>
        <v>63.458847983371314</v>
      </c>
      <c r="G25" s="50"/>
      <c r="H25" s="33"/>
    </row>
    <row r="26" spans="1:8" s="22" customFormat="1" ht="21" customHeight="1">
      <c r="A26" s="30" t="s">
        <v>21</v>
      </c>
      <c r="B26" s="47">
        <v>76421</v>
      </c>
      <c r="C26" s="57">
        <v>70022</v>
      </c>
      <c r="D26" s="48">
        <f t="shared" si="0"/>
        <v>91.62664712579003</v>
      </c>
      <c r="E26" s="57">
        <v>57323</v>
      </c>
      <c r="F26" s="49">
        <f t="shared" si="1"/>
        <v>22.15341137065401</v>
      </c>
      <c r="G26" s="50"/>
      <c r="H26" s="24"/>
    </row>
    <row r="27" spans="1:8" s="22" customFormat="1" ht="24" customHeight="1">
      <c r="A27" s="30" t="s">
        <v>66</v>
      </c>
      <c r="B27" s="47">
        <v>20239</v>
      </c>
      <c r="C27" s="57">
        <v>17088</v>
      </c>
      <c r="D27" s="48">
        <f t="shared" si="0"/>
        <v>84.4310489648698</v>
      </c>
      <c r="E27" s="57"/>
      <c r="F27" s="49"/>
      <c r="G27" s="50"/>
      <c r="H27" s="34" t="s">
        <v>88</v>
      </c>
    </row>
    <row r="28" spans="1:8" s="22" customFormat="1" ht="21" customHeight="1">
      <c r="A28" s="30" t="s">
        <v>17</v>
      </c>
      <c r="B28" s="47">
        <v>38754</v>
      </c>
      <c r="C28" s="57">
        <v>21379</v>
      </c>
      <c r="D28" s="48">
        <f t="shared" si="0"/>
        <v>55.16591835681478</v>
      </c>
      <c r="E28" s="57">
        <v>22480</v>
      </c>
      <c r="F28" s="49">
        <f t="shared" si="1"/>
        <v>-4.897686832740211</v>
      </c>
      <c r="G28" s="50"/>
      <c r="H28" s="24"/>
    </row>
    <row r="29" spans="1:8" s="22" customFormat="1" ht="21" customHeight="1">
      <c r="A29" s="30"/>
      <c r="B29" s="47"/>
      <c r="C29" s="47"/>
      <c r="D29" s="58"/>
      <c r="E29" s="47"/>
      <c r="F29" s="59"/>
      <c r="G29" s="59"/>
      <c r="H29" s="25"/>
    </row>
    <row r="30" spans="1:8" s="22" customFormat="1" ht="21" customHeight="1">
      <c r="A30" s="30"/>
      <c r="B30" s="47"/>
      <c r="C30" s="47"/>
      <c r="D30" s="58"/>
      <c r="E30" s="47"/>
      <c r="F30" s="59"/>
      <c r="G30" s="59"/>
      <c r="H30" s="25"/>
    </row>
    <row r="31" spans="1:8" s="22" customFormat="1" ht="21" customHeight="1">
      <c r="A31" s="60" t="s">
        <v>19</v>
      </c>
      <c r="B31" s="61">
        <f>B21+B5</f>
        <v>1583197</v>
      </c>
      <c r="C31" s="62">
        <f>C21+C5</f>
        <v>875347</v>
      </c>
      <c r="D31" s="63">
        <f>C31/B31*100</f>
        <v>55.28983442995408</v>
      </c>
      <c r="E31" s="62">
        <f>E21+E5</f>
        <v>839324</v>
      </c>
      <c r="F31" s="64">
        <f>(C31/E31-1)*100</f>
        <v>4.291906343676577</v>
      </c>
      <c r="G31" s="64">
        <v>7.8</v>
      </c>
      <c r="H31" s="26"/>
    </row>
    <row r="32" spans="1:8" ht="37.5" customHeight="1">
      <c r="A32" s="65" t="s">
        <v>87</v>
      </c>
      <c r="B32" s="65"/>
      <c r="C32" s="65"/>
      <c r="D32" s="65"/>
      <c r="E32" s="65"/>
      <c r="F32" s="65"/>
      <c r="G32" s="65"/>
      <c r="H32" s="65"/>
    </row>
    <row r="33" spans="1:8" ht="14.25">
      <c r="A33" s="35"/>
      <c r="B33" s="35"/>
      <c r="C33" s="35"/>
      <c r="D33" s="35"/>
      <c r="E33" s="35"/>
      <c r="F33" s="35"/>
      <c r="G33" s="35"/>
      <c r="H33" s="35"/>
    </row>
    <row r="34" spans="1:8" ht="14.25">
      <c r="A34" s="35"/>
      <c r="B34" s="35"/>
      <c r="C34" s="35"/>
      <c r="D34" s="35"/>
      <c r="E34" s="35"/>
      <c r="F34" s="35"/>
      <c r="G34" s="35"/>
      <c r="H34" s="35"/>
    </row>
    <row r="35" spans="1:8" ht="14.25">
      <c r="A35" s="35"/>
      <c r="B35" s="35"/>
      <c r="C35" s="35"/>
      <c r="D35" s="35"/>
      <c r="E35" s="35"/>
      <c r="F35" s="35"/>
      <c r="G35" s="35"/>
      <c r="H35" s="35"/>
    </row>
    <row r="36" spans="1:8" ht="14.25">
      <c r="A36" s="35"/>
      <c r="B36" s="35"/>
      <c r="C36" s="35"/>
      <c r="D36" s="35"/>
      <c r="E36" s="35"/>
      <c r="F36" s="35"/>
      <c r="G36" s="35"/>
      <c r="H36" s="35"/>
    </row>
    <row r="37" spans="1:8" ht="14.25">
      <c r="A37" s="35"/>
      <c r="B37" s="35"/>
      <c r="C37" s="35"/>
      <c r="D37" s="35"/>
      <c r="E37" s="35"/>
      <c r="F37" s="35"/>
      <c r="G37" s="35"/>
      <c r="H37" s="35"/>
    </row>
    <row r="38" spans="1:8" ht="14.25">
      <c r="A38" s="35"/>
      <c r="B38" s="35"/>
      <c r="C38" s="35"/>
      <c r="D38" s="35"/>
      <c r="E38" s="35"/>
      <c r="F38" s="35"/>
      <c r="G38" s="35"/>
      <c r="H38" s="35"/>
    </row>
    <row r="39" spans="1:8" ht="14.25">
      <c r="A39" s="35"/>
      <c r="B39" s="35"/>
      <c r="C39" s="35"/>
      <c r="D39" s="35"/>
      <c r="E39" s="35"/>
      <c r="F39" s="35"/>
      <c r="G39" s="35"/>
      <c r="H39" s="35"/>
    </row>
    <row r="40" spans="1:8" ht="14.25">
      <c r="A40" s="35"/>
      <c r="B40" s="35"/>
      <c r="C40" s="35"/>
      <c r="D40" s="35"/>
      <c r="E40" s="35"/>
      <c r="F40" s="35"/>
      <c r="G40" s="35"/>
      <c r="H40" s="35"/>
    </row>
    <row r="41" spans="1:8" ht="14.25">
      <c r="A41" s="35"/>
      <c r="B41" s="35"/>
      <c r="C41" s="35"/>
      <c r="D41" s="35"/>
      <c r="E41" s="35"/>
      <c r="F41" s="35"/>
      <c r="G41" s="35"/>
      <c r="H41" s="35"/>
    </row>
    <row r="42" spans="1:8" ht="14.25">
      <c r="A42" s="35"/>
      <c r="B42" s="35"/>
      <c r="C42" s="35"/>
      <c r="D42" s="35"/>
      <c r="E42" s="35"/>
      <c r="F42" s="35"/>
      <c r="G42" s="35"/>
      <c r="H42" s="35"/>
    </row>
    <row r="43" spans="1:8" ht="14.25">
      <c r="A43" s="35"/>
      <c r="B43" s="35"/>
      <c r="C43" s="35"/>
      <c r="D43" s="35"/>
      <c r="E43" s="35"/>
      <c r="F43" s="35"/>
      <c r="G43" s="35"/>
      <c r="H43" s="35"/>
    </row>
    <row r="44" spans="1:8" ht="14.25">
      <c r="A44" s="35"/>
      <c r="B44" s="35"/>
      <c r="C44" s="35"/>
      <c r="D44" s="35"/>
      <c r="E44" s="35"/>
      <c r="F44" s="35"/>
      <c r="G44" s="35"/>
      <c r="H44" s="35"/>
    </row>
    <row r="45" spans="1:8" ht="14.25">
      <c r="A45" s="35"/>
      <c r="B45" s="35"/>
      <c r="C45" s="35"/>
      <c r="D45" s="35"/>
      <c r="E45" s="35"/>
      <c r="F45" s="35"/>
      <c r="G45" s="35"/>
      <c r="H45" s="35"/>
    </row>
    <row r="46" spans="1:8" ht="14.25">
      <c r="A46" s="35"/>
      <c r="B46" s="35"/>
      <c r="C46" s="35"/>
      <c r="D46" s="35"/>
      <c r="E46" s="35"/>
      <c r="F46" s="35"/>
      <c r="G46" s="35"/>
      <c r="H46" s="35"/>
    </row>
    <row r="47" spans="1:8" ht="14.25">
      <c r="A47" s="35"/>
      <c r="B47" s="35"/>
      <c r="C47" s="35"/>
      <c r="D47" s="35"/>
      <c r="E47" s="35"/>
      <c r="F47" s="35"/>
      <c r="G47" s="35"/>
      <c r="H47" s="35"/>
    </row>
    <row r="48" spans="1:8" ht="14.25">
      <c r="A48" s="35"/>
      <c r="B48" s="35"/>
      <c r="C48" s="35"/>
      <c r="D48" s="35"/>
      <c r="E48" s="35"/>
      <c r="F48" s="35"/>
      <c r="G48" s="35"/>
      <c r="H48" s="35"/>
    </row>
    <row r="49" spans="1:8" ht="14.25">
      <c r="A49" s="35"/>
      <c r="B49" s="35"/>
      <c r="C49" s="35"/>
      <c r="D49" s="35"/>
      <c r="E49" s="35"/>
      <c r="F49" s="35"/>
      <c r="G49" s="35"/>
      <c r="H49" s="35"/>
    </row>
    <row r="50" spans="1:8" ht="14.25">
      <c r="A50" s="35"/>
      <c r="B50" s="35"/>
      <c r="C50" s="35"/>
      <c r="D50" s="35"/>
      <c r="E50" s="35"/>
      <c r="F50" s="35"/>
      <c r="G50" s="35"/>
      <c r="H50" s="35"/>
    </row>
    <row r="51" spans="1:8" ht="14.25">
      <c r="A51" s="35"/>
      <c r="B51" s="35"/>
      <c r="C51" s="35"/>
      <c r="D51" s="35"/>
      <c r="E51" s="35"/>
      <c r="F51" s="35"/>
      <c r="G51" s="35"/>
      <c r="H51" s="35"/>
    </row>
    <row r="52" spans="1:8" ht="14.25">
      <c r="A52" s="35"/>
      <c r="B52" s="35"/>
      <c r="C52" s="35"/>
      <c r="D52" s="35"/>
      <c r="E52" s="35"/>
      <c r="F52" s="35"/>
      <c r="G52" s="35"/>
      <c r="H52" s="35"/>
    </row>
    <row r="53" spans="1:8" ht="14.25">
      <c r="A53" s="35"/>
      <c r="B53" s="35"/>
      <c r="C53" s="35"/>
      <c r="D53" s="35"/>
      <c r="E53" s="35"/>
      <c r="F53" s="35"/>
      <c r="G53" s="35"/>
      <c r="H53" s="35"/>
    </row>
  </sheetData>
  <sheetProtection/>
  <mergeCells count="2">
    <mergeCell ref="A2:H2"/>
    <mergeCell ref="A32:H32"/>
  </mergeCells>
  <printOptions horizontalCentered="1"/>
  <pageMargins left="0.7480314960629921" right="0.7480314960629921" top="0.984251968503937" bottom="0.98425196850393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枣庄市财政局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于明</dc:creator>
  <cp:keywords/>
  <dc:description/>
  <cp:lastModifiedBy>孙中礼</cp:lastModifiedBy>
  <cp:lastPrinted>2016-08-17T08:09:25Z</cp:lastPrinted>
  <dcterms:created xsi:type="dcterms:W3CDTF">2000-04-07T09:16:19Z</dcterms:created>
  <dcterms:modified xsi:type="dcterms:W3CDTF">2016-08-17T08:09:52Z</dcterms:modified>
  <cp:category/>
  <cp:version/>
  <cp:contentType/>
  <cp:contentStatus/>
</cp:coreProperties>
</file>